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17"/>
  <workbookPr showObjects="none" showInkAnnotation="0" autoCompressPictures="0"/>
  <mc:AlternateContent xmlns:mc="http://schemas.openxmlformats.org/markup-compatibility/2006">
    <mc:Choice Requires="x15">
      <x15ac:absPath xmlns:x15ac="http://schemas.microsoft.com/office/spreadsheetml/2010/11/ac" url="E:\FERFULICe\"/>
    </mc:Choice>
  </mc:AlternateContent>
  <xr:revisionPtr revIDLastSave="0" documentId="10_ncr:100000_{20F98684-D96E-46F8-AC3B-2BBD16BF8B61}" xr6:coauthVersionLast="40" xr6:coauthVersionMax="40" xr10:uidLastSave="{00000000-0000-0000-0000-000000000000}"/>
  <bookViews>
    <workbookView xWindow="0" yWindow="460" windowWidth="27180" windowHeight="17840" tabRatio="503" firstSheet="2" xr2:uid="{00000000-000D-0000-FFFF-FFFF00000000}"/>
  </bookViews>
  <sheets>
    <sheet name="English" sheetId="3" r:id="rId1"/>
    <sheet name="Spanish" sheetId="2" r:id="rId2"/>
    <sheet name="BILING" sheetId="4" r:id="rId3"/>
    <sheet name="TOTALS" sheetId="5" r:id="rId4"/>
  </sheets>
  <calcPr calcId="191028" concurrentCalc="0"/>
  <customWorkbookViews>
    <customWorkbookView name="FerFuLice_Excel" guid="{ADF266BA-97C4-4C64-AB81-C6EF00FF59ED}" maximized="1" xWindow="-11" yWindow="-11" windowWidth="1942" windowHeight="1042" tabRatio="503" activeSheetId="3" showObjects="none"/>
  </customWorkbookView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25" i="3" l="1"/>
  <c r="O118" i="3"/>
  <c r="T125" i="3"/>
  <c r="K7" i="5"/>
  <c r="O35" i="2"/>
  <c r="I40" i="2"/>
  <c r="I35" i="2"/>
  <c r="O76" i="3"/>
  <c r="O42" i="3"/>
  <c r="O36" i="3"/>
  <c r="O21" i="3"/>
  <c r="O17" i="3"/>
  <c r="I76" i="3"/>
  <c r="I42" i="3"/>
  <c r="I36" i="3"/>
  <c r="I17" i="3"/>
  <c r="I21" i="3"/>
  <c r="N96" i="3"/>
  <c r="H96" i="3"/>
  <c r="I31" i="3"/>
  <c r="O31" i="3"/>
  <c r="I13" i="3"/>
  <c r="O13" i="3"/>
  <c r="L8" i="5"/>
  <c r="L7" i="5"/>
  <c r="K8" i="5"/>
  <c r="L6" i="5"/>
  <c r="K6" i="5"/>
  <c r="M9" i="5"/>
  <c r="L9" i="5"/>
  <c r="K9" i="5"/>
  <c r="J9" i="5"/>
  <c r="I9" i="5"/>
  <c r="H9" i="5"/>
  <c r="G9" i="5"/>
  <c r="F9" i="5"/>
  <c r="E9" i="5"/>
  <c r="D9" i="5"/>
  <c r="C9" i="5"/>
  <c r="E15" i="4"/>
  <c r="F15" i="4"/>
  <c r="K15" i="4"/>
  <c r="L15" i="4"/>
  <c r="R15" i="4"/>
  <c r="Q15" i="4"/>
  <c r="D15" i="4"/>
  <c r="R74" i="2"/>
  <c r="Q74" i="2"/>
  <c r="R125" i="3"/>
  <c r="Q125" i="3"/>
  <c r="O18" i="2"/>
  <c r="O16" i="2"/>
  <c r="I12" i="3"/>
  <c r="O71" i="2"/>
  <c r="O64" i="2"/>
  <c r="O61" i="2"/>
  <c r="O60" i="2"/>
  <c r="O58" i="2"/>
  <c r="O57" i="2"/>
  <c r="O56" i="2"/>
  <c r="O55" i="2"/>
  <c r="O51" i="2"/>
  <c r="O48" i="2"/>
  <c r="O46" i="2"/>
  <c r="O43" i="2"/>
  <c r="O42" i="2"/>
  <c r="O40" i="2"/>
  <c r="O39" i="2"/>
  <c r="O38" i="2"/>
  <c r="O32" i="2"/>
  <c r="O31" i="2"/>
  <c r="O30" i="2"/>
  <c r="O28" i="2"/>
  <c r="O26" i="2"/>
  <c r="O24" i="2"/>
  <c r="O21" i="2"/>
  <c r="O14" i="2"/>
  <c r="I71" i="2"/>
  <c r="I64" i="2"/>
  <c r="I61" i="2"/>
  <c r="I60" i="2"/>
  <c r="I58" i="2"/>
  <c r="I57" i="2"/>
  <c r="I56" i="2"/>
  <c r="I55" i="2"/>
  <c r="I51" i="2"/>
  <c r="I48" i="2"/>
  <c r="I46" i="2"/>
  <c r="I43" i="2"/>
  <c r="I42" i="2"/>
  <c r="I39" i="2"/>
  <c r="I38" i="2"/>
  <c r="I32" i="2"/>
  <c r="I31" i="2"/>
  <c r="I30" i="2"/>
  <c r="I28" i="2"/>
  <c r="I26" i="2"/>
  <c r="I24" i="2"/>
  <c r="I21" i="2"/>
  <c r="I18" i="2"/>
  <c r="I16" i="2"/>
  <c r="I14" i="2"/>
  <c r="P70" i="2"/>
  <c r="P63" i="2"/>
  <c r="P55" i="2"/>
  <c r="P42" i="2"/>
  <c r="P25" i="2"/>
  <c r="P13" i="2"/>
  <c r="J70" i="2"/>
  <c r="J63" i="2"/>
  <c r="J55" i="2"/>
  <c r="J42" i="2"/>
  <c r="J25" i="2"/>
  <c r="J13" i="2"/>
  <c r="O123" i="3"/>
  <c r="O121" i="3"/>
  <c r="O114" i="3"/>
  <c r="O113" i="3"/>
  <c r="O110" i="3"/>
  <c r="O108" i="3"/>
  <c r="O106" i="3"/>
  <c r="O101" i="3"/>
  <c r="O99" i="3"/>
  <c r="O96" i="3"/>
  <c r="O94" i="3"/>
  <c r="O92" i="3"/>
  <c r="O89" i="3"/>
  <c r="O87" i="3"/>
  <c r="O84" i="3"/>
  <c r="O80" i="3"/>
  <c r="O71" i="3"/>
  <c r="O68" i="3"/>
  <c r="O64" i="3"/>
  <c r="O63" i="3"/>
  <c r="O59" i="3"/>
  <c r="O55" i="3"/>
  <c r="O50" i="3"/>
  <c r="O48" i="3"/>
  <c r="O45" i="3"/>
  <c r="O33" i="3"/>
  <c r="O32" i="3"/>
  <c r="O29" i="3"/>
  <c r="O27" i="3"/>
  <c r="O25" i="3"/>
  <c r="O22" i="3"/>
  <c r="O18" i="3"/>
  <c r="O15" i="3"/>
  <c r="O12" i="3"/>
  <c r="P114" i="3"/>
  <c r="P106" i="3"/>
  <c r="P84" i="3"/>
  <c r="P47" i="3"/>
  <c r="P26" i="3"/>
  <c r="P12" i="3"/>
  <c r="I123" i="3"/>
  <c r="I121" i="3"/>
  <c r="I118" i="3"/>
  <c r="I114" i="3"/>
  <c r="I113" i="3"/>
  <c r="I110" i="3"/>
  <c r="I108" i="3"/>
  <c r="I106" i="3"/>
  <c r="I101" i="3"/>
  <c r="I99" i="3"/>
  <c r="I96" i="3"/>
  <c r="I94" i="3"/>
  <c r="I92" i="3"/>
  <c r="I89" i="3"/>
  <c r="I87" i="3"/>
  <c r="I84" i="3"/>
  <c r="I80" i="3"/>
  <c r="I71" i="3"/>
  <c r="I68" i="3"/>
  <c r="I64" i="3"/>
  <c r="I63" i="3"/>
  <c r="I59" i="3"/>
  <c r="I55" i="3"/>
  <c r="I50" i="3"/>
  <c r="I48" i="3"/>
  <c r="I45" i="3"/>
  <c r="I33" i="3"/>
  <c r="I32" i="3"/>
  <c r="I29" i="3"/>
  <c r="I18" i="3"/>
  <c r="I27" i="3"/>
  <c r="I25" i="3"/>
  <c r="I22" i="3"/>
  <c r="I15" i="3"/>
  <c r="J114" i="3"/>
  <c r="J106" i="3"/>
  <c r="J84" i="3"/>
  <c r="J47" i="3"/>
  <c r="J26" i="3"/>
  <c r="J12" i="3"/>
  <c r="D74" i="2"/>
  <c r="E74" i="2"/>
  <c r="F74" i="2"/>
  <c r="L74" i="2"/>
  <c r="K74" i="2"/>
  <c r="T74" i="2"/>
  <c r="S74" i="2"/>
  <c r="S125" i="3"/>
  <c r="L125" i="3"/>
  <c r="K125" i="3"/>
  <c r="F125" i="3"/>
  <c r="E1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raquel fernández fuertes</author>
  </authors>
  <commentList>
    <comment ref="Q8" authorId="0" shapeId="0" xr:uid="{00000000-0006-0000-0200-000001000000}">
      <text>
        <r>
          <rPr>
            <b/>
            <sz val="9"/>
            <color indexed="81"/>
            <rFont val="Calibri"/>
            <family val="2"/>
          </rPr>
          <t>raquel fernández fuertes:</t>
        </r>
        <r>
          <rPr>
            <sz val="9"/>
            <color indexed="81"/>
            <rFont val="Calibri"/>
            <family val="2"/>
          </rPr>
          <t xml:space="preserve">
This provides information about the approximate adult input recorded for the children.
Primary input givers are:
- MEL (Melanie, the mother)
- TOD (Todd, the researcher)
- IVA (Iván, the father)
- RAQ (Raquel, the researcher)
- EST (Esther, the researcher)</t>
        </r>
      </text>
    </comment>
  </commentList>
</comments>
</file>

<file path=xl/sharedStrings.xml><?xml version="1.0" encoding="utf-8"?>
<sst xmlns="http://schemas.openxmlformats.org/spreadsheetml/2006/main" count="557" uniqueCount="396">
  <si>
    <t>FerFuLice</t>
  </si>
  <si>
    <t>CLARIFICATIONS</t>
  </si>
  <si>
    <t>ENGLISH</t>
  </si>
  <si>
    <t>1) MLU calculations (session, month &amp; year): weighted mean taking as a point of reference the number of utterances</t>
  </si>
  <si>
    <t>2) Primary input provides information about the approximate adult input recorded for the children (primary input givers in English: MEL (Melanie, the mother), TOD (Todd, the researcher), SAF (Safta, the grandmother),  JEF (Jeff, visitor), EMM (Emma, visitor))</t>
  </si>
  <si>
    <t>3) SOL: no MLU is calculated because it is not clear who is speaking (SOL = Simon Or Leo)</t>
  </si>
  <si>
    <t>FILE 
(session or fragment #)</t>
  </si>
  <si>
    <t>AGE</t>
  </si>
  <si>
    <t>SESSION DURATION</t>
  </si>
  <si>
    <t>LEO    [*CHI1]</t>
  </si>
  <si>
    <t>SIMON [*CHI2]</t>
  </si>
  <si>
    <t>SIMON OR LEO (*SOL)</t>
  </si>
  <si>
    <t>PRIMARY INPUT IN ENGLISH</t>
  </si>
  <si>
    <t>utterances</t>
  </si>
  <si>
    <t>words</t>
  </si>
  <si>
    <t>standard deviation</t>
  </si>
  <si>
    <t>MLUw
file</t>
  </si>
  <si>
    <t>MLUw
month</t>
  </si>
  <si>
    <t>MLUw
year</t>
  </si>
  <si>
    <t>010122</t>
  </si>
  <si>
    <t>1;01.22</t>
  </si>
  <si>
    <t>0.426</t>
  </si>
  <si>
    <t>0.472</t>
  </si>
  <si>
    <t>010207</t>
  </si>
  <si>
    <t>1;02.07</t>
  </si>
  <si>
    <t>0.720</t>
  </si>
  <si>
    <t>0.757</t>
  </si>
  <si>
    <t>010221</t>
  </si>
  <si>
    <t>1;02.21</t>
  </si>
  <si>
    <t>0.000</t>
  </si>
  <si>
    <t>010304</t>
  </si>
  <si>
    <t>1;03.04</t>
  </si>
  <si>
    <t>010318</t>
  </si>
  <si>
    <t>1;03.18</t>
  </si>
  <si>
    <t>0.598</t>
  </si>
  <si>
    <t>0.858</t>
  </si>
  <si>
    <t>010416</t>
  </si>
  <si>
    <t>1;04.16</t>
  </si>
  <si>
    <t>0.427</t>
  </si>
  <si>
    <t>0.431</t>
  </si>
  <si>
    <t>010500</t>
  </si>
  <si>
    <t>1;05.00</t>
  </si>
  <si>
    <t>0.948</t>
  </si>
  <si>
    <t>0.633</t>
  </si>
  <si>
    <t>010513</t>
  </si>
  <si>
    <t>1;05.13</t>
  </si>
  <si>
    <t>0.496</t>
  </si>
  <si>
    <t>0.276</t>
  </si>
  <si>
    <t>010524</t>
  </si>
  <si>
    <t>1;05.24</t>
  </si>
  <si>
    <t>0.685</t>
  </si>
  <si>
    <t>010605</t>
  </si>
  <si>
    <t>1;06.05</t>
  </si>
  <si>
    <t>0.841</t>
  </si>
  <si>
    <t>011008</t>
  </si>
  <si>
    <t>1;10.08</t>
  </si>
  <si>
    <t>011022</t>
  </si>
  <si>
    <t>1;10.22</t>
  </si>
  <si>
    <t>0.843</t>
  </si>
  <si>
    <t>0.731</t>
  </si>
  <si>
    <t>011029</t>
  </si>
  <si>
    <t>1;10.29</t>
  </si>
  <si>
    <t>0.361</t>
  </si>
  <si>
    <t>0.647</t>
  </si>
  <si>
    <t>011120</t>
  </si>
  <si>
    <t>1;11.20</t>
  </si>
  <si>
    <t>0.768</t>
  </si>
  <si>
    <t>0.689</t>
  </si>
  <si>
    <t>020016</t>
  </si>
  <si>
    <t>2;00.16</t>
  </si>
  <si>
    <t>0.428</t>
  </si>
  <si>
    <t>0.896</t>
  </si>
  <si>
    <t>020101</t>
  </si>
  <si>
    <t>2;01.01</t>
  </si>
  <si>
    <t>0.366</t>
  </si>
  <si>
    <t>0.463</t>
  </si>
  <si>
    <t>020129</t>
  </si>
  <si>
    <t>2;01.29</t>
  </si>
  <si>
    <t>0.850</t>
  </si>
  <si>
    <t>0.696</t>
  </si>
  <si>
    <t>020207</t>
  </si>
  <si>
    <t>2;02.07</t>
  </si>
  <si>
    <t>0.625</t>
  </si>
  <si>
    <t>0.285</t>
  </si>
  <si>
    <t>020221</t>
  </si>
  <si>
    <t>2;02.21</t>
  </si>
  <si>
    <t>0.542</t>
  </si>
  <si>
    <t>0.423</t>
  </si>
  <si>
    <t>020325</t>
  </si>
  <si>
    <t>2;03.25</t>
  </si>
  <si>
    <t>0.700</t>
  </si>
  <si>
    <t>0.802</t>
  </si>
  <si>
    <t>020409</t>
  </si>
  <si>
    <t>2;04.09</t>
  </si>
  <si>
    <t>0.707</t>
  </si>
  <si>
    <t>0.483</t>
  </si>
  <si>
    <t>020500</t>
  </si>
  <si>
    <t>2;05.00</t>
  </si>
  <si>
    <t>0.815</t>
  </si>
  <si>
    <t>0.826</t>
  </si>
  <si>
    <t>020512</t>
  </si>
  <si>
    <t>2;05.12</t>
  </si>
  <si>
    <t>0.732</t>
  </si>
  <si>
    <t>020527</t>
  </si>
  <si>
    <t>2;05.27</t>
  </si>
  <si>
    <t>0.825</t>
  </si>
  <si>
    <t>020700</t>
  </si>
  <si>
    <t>2;07.00</t>
  </si>
  <si>
    <t>N/A</t>
  </si>
  <si>
    <t>020709</t>
  </si>
  <si>
    <t>2;07.09</t>
  </si>
  <si>
    <t>020712</t>
  </si>
  <si>
    <t>2;07.12</t>
  </si>
  <si>
    <t>020713</t>
  </si>
  <si>
    <t>2;07.13</t>
  </si>
  <si>
    <t>020729</t>
  </si>
  <si>
    <t>2;07.29</t>
  </si>
  <si>
    <t>020730</t>
  </si>
  <si>
    <t>2:07.30</t>
  </si>
  <si>
    <t>020804</t>
  </si>
  <si>
    <t>2;08.04</t>
  </si>
  <si>
    <t>020817</t>
  </si>
  <si>
    <t>2;08.17</t>
  </si>
  <si>
    <t>021021</t>
  </si>
  <si>
    <t>2;10.21</t>
  </si>
  <si>
    <t>021105</t>
  </si>
  <si>
    <t>2;11.05</t>
  </si>
  <si>
    <t>021119</t>
  </si>
  <si>
    <t>2;11.19</t>
  </si>
  <si>
    <t>030023</t>
  </si>
  <si>
    <t>3;00.23</t>
  </si>
  <si>
    <t>030106</t>
  </si>
  <si>
    <t>3;01.06</t>
  </si>
  <si>
    <t>030120</t>
  </si>
  <si>
    <t>3;01.20</t>
  </si>
  <si>
    <t>030212</t>
  </si>
  <si>
    <t>3;02.12</t>
  </si>
  <si>
    <t>030224</t>
  </si>
  <si>
    <t>3;02.24</t>
  </si>
  <si>
    <t>030225</t>
  </si>
  <si>
    <t>3;02.25</t>
  </si>
  <si>
    <t>030226</t>
  </si>
  <si>
    <t>3;02.26</t>
  </si>
  <si>
    <t>030229</t>
  </si>
  <si>
    <t>3;02.29</t>
  </si>
  <si>
    <t>030300</t>
  </si>
  <si>
    <t>3;03.00</t>
  </si>
  <si>
    <t>030303</t>
  </si>
  <si>
    <t>3;03.03</t>
  </si>
  <si>
    <t>030318</t>
  </si>
  <si>
    <t>3:03.18</t>
  </si>
  <si>
    <t>030329</t>
  </si>
  <si>
    <t>3;03.29</t>
  </si>
  <si>
    <t>030404</t>
  </si>
  <si>
    <t>3;04.04</t>
  </si>
  <si>
    <t>030422</t>
  </si>
  <si>
    <t>3;04.22</t>
  </si>
  <si>
    <t>030426</t>
  </si>
  <si>
    <t>3;04.26</t>
  </si>
  <si>
    <t>030428</t>
  </si>
  <si>
    <t>3;04.28</t>
  </si>
  <si>
    <t>030512</t>
  </si>
  <si>
    <t>3;05.12</t>
  </si>
  <si>
    <t>030601</t>
  </si>
  <si>
    <t>3;06.01</t>
  </si>
  <si>
    <t>030604</t>
  </si>
  <si>
    <t>3;06.04</t>
  </si>
  <si>
    <t>030606</t>
  </si>
  <si>
    <t>3;06.06</t>
  </si>
  <si>
    <t>030608</t>
  </si>
  <si>
    <t>3;06.08</t>
  </si>
  <si>
    <t>030816</t>
  </si>
  <si>
    <t>3;08.16</t>
  </si>
  <si>
    <t>030820</t>
  </si>
  <si>
    <t>3;08.20</t>
  </si>
  <si>
    <t>030825</t>
  </si>
  <si>
    <t>3:08.25</t>
  </si>
  <si>
    <t>030901</t>
  </si>
  <si>
    <t>3:09.01</t>
  </si>
  <si>
    <t>030905</t>
  </si>
  <si>
    <t>3;09.05</t>
  </si>
  <si>
    <t>030907</t>
  </si>
  <si>
    <t>3;09.07</t>
  </si>
  <si>
    <t>030913</t>
  </si>
  <si>
    <t>3;09.13</t>
  </si>
  <si>
    <t>030914</t>
  </si>
  <si>
    <t>3;09.14</t>
  </si>
  <si>
    <t>031000</t>
  </si>
  <si>
    <t>3;10.00</t>
  </si>
  <si>
    <t>031005</t>
  </si>
  <si>
    <t>3:10.05</t>
  </si>
  <si>
    <t>031022</t>
  </si>
  <si>
    <t>3;10.22</t>
  </si>
  <si>
    <t>031027</t>
  </si>
  <si>
    <t>3;10.27</t>
  </si>
  <si>
    <t>031108</t>
  </si>
  <si>
    <t>3;11.08</t>
  </si>
  <si>
    <t>031113</t>
  </si>
  <si>
    <t>3;11.13</t>
  </si>
  <si>
    <t>031115</t>
  </si>
  <si>
    <t>3;11.15</t>
  </si>
  <si>
    <t>031118</t>
  </si>
  <si>
    <t>3;11.18</t>
  </si>
  <si>
    <t>040022</t>
  </si>
  <si>
    <t>4;00.22</t>
  </si>
  <si>
    <t>040028</t>
  </si>
  <si>
    <t>4;00.28</t>
  </si>
  <si>
    <t>040029</t>
  </si>
  <si>
    <t>4;00.29</t>
  </si>
  <si>
    <t>040121</t>
  </si>
  <si>
    <t>4;01.21</t>
  </si>
  <si>
    <t>040126</t>
  </si>
  <si>
    <t>4;01.26</t>
  </si>
  <si>
    <t>040210</t>
  </si>
  <si>
    <t>4;02.10</t>
  </si>
  <si>
    <t>040223</t>
  </si>
  <si>
    <t>4;02.23</t>
  </si>
  <si>
    <t>040226</t>
  </si>
  <si>
    <t>4;02.26</t>
  </si>
  <si>
    <t>040302</t>
  </si>
  <si>
    <t>4;03.02</t>
  </si>
  <si>
    <t>040325</t>
  </si>
  <si>
    <t>4;03.25</t>
  </si>
  <si>
    <t>040400</t>
  </si>
  <si>
    <t>4;04.00</t>
  </si>
  <si>
    <t>040428</t>
  </si>
  <si>
    <t>4;04.28</t>
  </si>
  <si>
    <t>040518</t>
  </si>
  <si>
    <t>4;05.18</t>
  </si>
  <si>
    <t>040525</t>
  </si>
  <si>
    <t>4;05.25</t>
  </si>
  <si>
    <t>040908</t>
  </si>
  <si>
    <t>4;09.08</t>
  </si>
  <si>
    <t>041013</t>
  </si>
  <si>
    <t>4;10.13</t>
  </si>
  <si>
    <t>041019</t>
  </si>
  <si>
    <t>4;10.19</t>
  </si>
  <si>
    <t>041103</t>
  </si>
  <si>
    <t>4;11.03</t>
  </si>
  <si>
    <t>041104</t>
  </si>
  <si>
    <t>4;11.04</t>
  </si>
  <si>
    <t>041105</t>
  </si>
  <si>
    <t>4;11.05</t>
  </si>
  <si>
    <t>0.866</t>
  </si>
  <si>
    <t>041110</t>
  </si>
  <si>
    <t>4;11.10</t>
  </si>
  <si>
    <t>041111</t>
  </si>
  <si>
    <t>4;11.11</t>
  </si>
  <si>
    <t>050202</t>
  </si>
  <si>
    <t>5;02.02</t>
  </si>
  <si>
    <t>050321</t>
  </si>
  <si>
    <t>5;03.21</t>
  </si>
  <si>
    <t>050426</t>
  </si>
  <si>
    <t>5;04.26</t>
  </si>
  <si>
    <t>050529</t>
  </si>
  <si>
    <t>5;05.29</t>
  </si>
  <si>
    <t>050623</t>
  </si>
  <si>
    <t>5;06.23</t>
  </si>
  <si>
    <t>050624</t>
  </si>
  <si>
    <t>5;06.24</t>
  </si>
  <si>
    <t>050920</t>
  </si>
  <si>
    <t>5;09.20</t>
  </si>
  <si>
    <t>051123</t>
  </si>
  <si>
    <t>5;11.23</t>
  </si>
  <si>
    <t>060000</t>
  </si>
  <si>
    <t>6:00.00</t>
  </si>
  <si>
    <t>060001</t>
  </si>
  <si>
    <t>6;00.01</t>
  </si>
  <si>
    <t>060005</t>
  </si>
  <si>
    <t>6;00.05</t>
  </si>
  <si>
    <t>060019</t>
  </si>
  <si>
    <t>6;00.19</t>
  </si>
  <si>
    <t>060200</t>
  </si>
  <si>
    <t>6;02.00</t>
  </si>
  <si>
    <t>060208</t>
  </si>
  <si>
    <t>6;02.08</t>
  </si>
  <si>
    <t>060209</t>
  </si>
  <si>
    <t>6;02.09</t>
  </si>
  <si>
    <t>060313</t>
  </si>
  <si>
    <t>6;03.13</t>
  </si>
  <si>
    <t>060529</t>
  </si>
  <si>
    <t>6;05.29</t>
  </si>
  <si>
    <t>061005</t>
  </si>
  <si>
    <t>6;10.05</t>
  </si>
  <si>
    <t>061019</t>
  </si>
  <si>
    <t>6;10.19</t>
  </si>
  <si>
    <t>TOTAL</t>
  </si>
  <si>
    <t>112</t>
  </si>
  <si>
    <t>1;01.22 - 
6;10.19</t>
  </si>
  <si>
    <t>SPANISH</t>
  </si>
  <si>
    <t xml:space="preserve">2) Primary input provides information about the approximate adult input recorded for the children (primary input givers in Spanish: IVO (Ivo, the father), RAQ (Raquel, the researcher), EST (Esther, the researcher), JUA (Juana, the researcher))
</t>
  </si>
  <si>
    <t>PRIMARY INPUT IN SPANISH</t>
  </si>
  <si>
    <t>0.777</t>
  </si>
  <si>
    <t>010208</t>
  </si>
  <si>
    <t>1;02.08</t>
  </si>
  <si>
    <t>010222</t>
  </si>
  <si>
    <t>1;02.22</t>
  </si>
  <si>
    <t>0.331</t>
  </si>
  <si>
    <t>0.596</t>
  </si>
  <si>
    <t>0.745</t>
  </si>
  <si>
    <t>010415</t>
  </si>
  <si>
    <t>1;04.15</t>
  </si>
  <si>
    <t>0.667</t>
  </si>
  <si>
    <t>0.943</t>
  </si>
  <si>
    <t>0.792</t>
  </si>
  <si>
    <t>010924</t>
  </si>
  <si>
    <t>1;09.24</t>
  </si>
  <si>
    <t>0.842</t>
  </si>
  <si>
    <t>0.443</t>
  </si>
  <si>
    <t>0.568</t>
  </si>
  <si>
    <t>0.955</t>
  </si>
  <si>
    <t>0.468</t>
  </si>
  <si>
    <t>0.892</t>
  </si>
  <si>
    <t>0.509</t>
  </si>
  <si>
    <t>0.952</t>
  </si>
  <si>
    <t>0.679</t>
  </si>
  <si>
    <t>0.274</t>
  </si>
  <si>
    <t>020128</t>
  </si>
  <si>
    <t>2;01.28</t>
  </si>
  <si>
    <t>0.767</t>
  </si>
  <si>
    <t>0.541</t>
  </si>
  <si>
    <t>0.666</t>
  </si>
  <si>
    <t>0.903</t>
  </si>
  <si>
    <t>0.741</t>
  </si>
  <si>
    <t>0.865</t>
  </si>
  <si>
    <t>0.959</t>
  </si>
  <si>
    <t>0.890</t>
  </si>
  <si>
    <t>0.886</t>
  </si>
  <si>
    <t>0.574</t>
  </si>
  <si>
    <t>020528</t>
  </si>
  <si>
    <t>2;05.28</t>
  </si>
  <si>
    <t>020702</t>
  </si>
  <si>
    <t>2;07.02</t>
  </si>
  <si>
    <t>020711</t>
  </si>
  <si>
    <t>2;07.11</t>
  </si>
  <si>
    <t>020716</t>
  </si>
  <si>
    <t>2;07.16</t>
  </si>
  <si>
    <t>020819</t>
  </si>
  <si>
    <t>2;08.19</t>
  </si>
  <si>
    <t>030024</t>
  </si>
  <si>
    <t>3;00.24</t>
  </si>
  <si>
    <t>030429</t>
  </si>
  <si>
    <t>3;04.29</t>
  </si>
  <si>
    <t>030514</t>
  </si>
  <si>
    <t>3;05.14</t>
  </si>
  <si>
    <t>1:07.28</t>
  </si>
  <si>
    <t>030610</t>
  </si>
  <si>
    <t>3;06.10</t>
  </si>
  <si>
    <t>0.933</t>
  </si>
  <si>
    <t>0.823</t>
  </si>
  <si>
    <t>030814</t>
  </si>
  <si>
    <t>3;08.14</t>
  </si>
  <si>
    <t>3;08.25</t>
  </si>
  <si>
    <t>030926</t>
  </si>
  <si>
    <t>3;09.26</t>
  </si>
  <si>
    <t>031012</t>
  </si>
  <si>
    <t>3;10.12</t>
  </si>
  <si>
    <t>0:50.10</t>
  </si>
  <si>
    <t>1:01.27</t>
  </si>
  <si>
    <t>040526</t>
  </si>
  <si>
    <t>4;05.26</t>
  </si>
  <si>
    <t>041020</t>
  </si>
  <si>
    <t>4;10.20</t>
  </si>
  <si>
    <t>5:03.21</t>
  </si>
  <si>
    <t>050704</t>
  </si>
  <si>
    <t>5;07.04</t>
  </si>
  <si>
    <t>060002</t>
  </si>
  <si>
    <t>6;00.02</t>
  </si>
  <si>
    <t>061100</t>
  </si>
  <si>
    <t>6;11.00</t>
  </si>
  <si>
    <t>1;01.22 - 
6;11.00</t>
  </si>
  <si>
    <t>BILING</t>
  </si>
  <si>
    <t xml:space="preserve">1) Code-switching task: Repetition task which consisted of a series of English-Spanish functional-lexical mixings which have appeared in the studies by Fantini (1985) and Deuchar and Quay (2000) as well as our own invented ones (files: 030610a, 030610b, and 030610c)
</t>
  </si>
  <si>
    <t>2) Translation task: Experimental task in which the children were asked to act as interpreters between two monolingual participants (files: 041019, 050529, 060320a, 060320b, and 060320c)</t>
  </si>
  <si>
    <t>3) Primary input provides information about the approximate adult input recorded for the children (Primary input givers in the bilingual sessions: RAQ (Raquel, the researcher), MEL (Melanie, the mother), IVO (Ivo, the father), SUS (Susana, the researcher), EST (Esther, the researcher), TOD (Todd, the researcher))</t>
  </si>
  <si>
    <t>PRIMARY INPUT IN both languages</t>
  </si>
  <si>
    <t>6;03.20</t>
  </si>
  <si>
    <t>4;10.19 - 
6;03.20</t>
  </si>
  <si>
    <t>FerFuLice: totals</t>
  </si>
  <si>
    <t>CHI1</t>
  </si>
  <si>
    <t>CHI2</t>
  </si>
  <si>
    <t>PRIMARY INPUT</t>
  </si>
  <si>
    <t>TOTALS PER LANGUAGE</t>
  </si>
  <si>
    <t>Age-range</t>
  </si>
  <si>
    <t>Utteraces</t>
  </si>
  <si>
    <t>Words</t>
  </si>
  <si>
    <t>Utterances</t>
  </si>
  <si>
    <t>Duration</t>
  </si>
  <si>
    <t>English</t>
  </si>
  <si>
    <t>1;01.22-6;10.19</t>
  </si>
  <si>
    <t>Spanish</t>
  </si>
  <si>
    <t>1;01.22-6;11.00</t>
  </si>
  <si>
    <t>Bilingual</t>
  </si>
  <si>
    <t>3;06.10-6;03.20</t>
  </si>
  <si>
    <t>Total</t>
  </si>
  <si>
    <t>1:01.22-6:11.00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</si>
</sst>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font>
      <sz val="12"/>
      <color theme="1"/>
      <name val="Calibri"/>
      <family val="2"/>
      <scheme val="minor"/>
    </font>
    <font>
      <sz val="12"/>
      <color theme="1"/>
      <name val="Cambria"/>
      <family val="1"/>
      <scheme val="major"/>
    </font>
    <font>
      <sz val="12"/>
      <color rgb="FFFF0000"/>
      <name val="Cambria"/>
      <family val="1"/>
      <scheme val="major"/>
    </font>
    <font>
      <b/>
      <sz val="12"/>
      <color theme="1"/>
      <name val="Cambria"/>
      <family val="1"/>
      <scheme val="major"/>
    </font>
    <font>
      <u/>
      <sz val="12"/>
      <color theme="10"/>
      <name val="Calibri"/>
      <family val="2"/>
      <scheme val="minor"/>
    </font>
    <font>
      <u/>
      <sz val="12"/>
      <color theme="11"/>
      <name val="Calibri"/>
      <family val="2"/>
      <scheme val="minor"/>
    </font>
    <font>
      <sz val="12"/>
      <name val="Cambria"/>
      <family val="1"/>
      <scheme val="major"/>
    </font>
    <font>
      <sz val="9"/>
      <color indexed="81"/>
      <name val="Calibri"/>
      <family val="2"/>
    </font>
    <font>
      <b/>
      <sz val="9"/>
      <color indexed="81"/>
      <name val="Calibri"/>
      <family val="2"/>
    </font>
    <font>
      <b/>
      <sz val="12"/>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2"/>
        <bgColor indexed="64"/>
      </patternFill>
    </fill>
  </fills>
  <borders count="14">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s>
  <cellStyleXfs count="2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9">
    <xf numFmtId="0" fontId="0" fillId="0" borderId="0" xfId="0"/>
    <xf numFmtId="0" fontId="1" fillId="0" borderId="0" xfId="0" applyFont="1"/>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wrapText="1"/>
    </xf>
    <xf numFmtId="0" fontId="0" fillId="4" borderId="0" xfId="0" applyFill="1" applyAlignment="1">
      <alignment vertical="center" wrapText="1"/>
    </xf>
    <xf numFmtId="0" fontId="2" fillId="0" borderId="0" xfId="0" applyFont="1"/>
    <xf numFmtId="0" fontId="0" fillId="0" borderId="0" xfId="0" applyAlignment="1">
      <alignment horizontal="left"/>
    </xf>
    <xf numFmtId="0" fontId="3" fillId="0" borderId="0" xfId="0" applyFont="1"/>
    <xf numFmtId="0" fontId="1" fillId="0" borderId="0" xfId="0" applyFont="1" applyAlignment="1">
      <alignment horizontal="left"/>
    </xf>
    <xf numFmtId="0" fontId="1" fillId="4" borderId="0" xfId="0" applyFont="1" applyFill="1" applyAlignment="1">
      <alignment vertical="center" wrapText="1"/>
    </xf>
    <xf numFmtId="0" fontId="1" fillId="4" borderId="8" xfId="0" applyFont="1" applyFill="1" applyBorder="1"/>
    <xf numFmtId="0" fontId="1" fillId="4" borderId="8" xfId="0" applyFont="1" applyFill="1" applyBorder="1" applyAlignment="1">
      <alignment wrapText="1"/>
    </xf>
    <xf numFmtId="2" fontId="1" fillId="4" borderId="8" xfId="0" applyNumberFormat="1" applyFont="1" applyFill="1" applyBorder="1"/>
    <xf numFmtId="0" fontId="1" fillId="4" borderId="0" xfId="0" applyFont="1" applyFill="1"/>
    <xf numFmtId="3" fontId="1" fillId="0" borderId="0" xfId="0" applyNumberFormat="1" applyFont="1" applyAlignment="1">
      <alignment horizontal="left"/>
    </xf>
    <xf numFmtId="21" fontId="6" fillId="0" borderId="0" xfId="0" applyNumberFormat="1" applyFont="1" applyBorder="1" applyAlignment="1">
      <alignment horizontal="left" vertical="top" wrapText="1"/>
    </xf>
    <xf numFmtId="0" fontId="1" fillId="4" borderId="0" xfId="0" applyFont="1" applyFill="1" applyBorder="1"/>
    <xf numFmtId="0" fontId="1" fillId="0" borderId="0" xfId="0" applyFont="1" applyFill="1"/>
    <xf numFmtId="0" fontId="1" fillId="0" borderId="0" xfId="0" applyFont="1" applyFill="1" applyAlignment="1">
      <alignment horizontal="left"/>
    </xf>
    <xf numFmtId="0" fontId="1" fillId="0" borderId="0" xfId="0" applyFont="1" applyFill="1" applyBorder="1" applyAlignment="1">
      <alignment horizontal="left"/>
    </xf>
    <xf numFmtId="3" fontId="1" fillId="0" borderId="0" xfId="0" applyNumberFormat="1" applyFont="1" applyFill="1" applyAlignment="1">
      <alignment horizontal="left"/>
    </xf>
    <xf numFmtId="3" fontId="6" fillId="0" borderId="0" xfId="0" applyNumberFormat="1" applyFont="1" applyFill="1" applyAlignment="1">
      <alignment horizontal="left"/>
    </xf>
    <xf numFmtId="20" fontId="1" fillId="0" borderId="0" xfId="0" applyNumberFormat="1" applyFont="1" applyAlignment="1">
      <alignment horizontal="left"/>
    </xf>
    <xf numFmtId="0" fontId="1" fillId="0" borderId="0" xfId="0" applyFont="1" applyFill="1" applyAlignment="1">
      <alignment vertical="center" wrapText="1"/>
    </xf>
    <xf numFmtId="0" fontId="1" fillId="4" borderId="0" xfId="0" applyFont="1" applyFill="1" applyAlignment="1">
      <alignment horizontal="left"/>
    </xf>
    <xf numFmtId="21" fontId="1" fillId="0" borderId="0" xfId="0" applyNumberFormat="1" applyFont="1" applyAlignment="1">
      <alignment horizontal="left"/>
    </xf>
    <xf numFmtId="0" fontId="1" fillId="4" borderId="8" xfId="0" applyFont="1" applyFill="1" applyBorder="1" applyAlignment="1">
      <alignment horizontal="left"/>
    </xf>
    <xf numFmtId="0" fontId="1" fillId="0" borderId="0" xfId="0" applyFont="1" applyAlignment="1"/>
    <xf numFmtId="3" fontId="1" fillId="0" borderId="0" xfId="0" applyNumberFormat="1" applyFont="1" applyFill="1" applyBorder="1" applyAlignment="1">
      <alignment horizontal="left"/>
    </xf>
    <xf numFmtId="0" fontId="1" fillId="0" borderId="0" xfId="0" applyFont="1" applyFill="1" applyBorder="1" applyAlignment="1">
      <alignment horizontal="left" vertical="center" wrapText="1"/>
    </xf>
    <xf numFmtId="21"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center" wrapText="1"/>
    </xf>
    <xf numFmtId="0" fontId="0" fillId="4" borderId="8" xfId="0" applyFill="1" applyBorder="1" applyAlignment="1">
      <alignment horizontal="left"/>
    </xf>
    <xf numFmtId="0" fontId="0" fillId="4" borderId="8" xfId="0" applyFill="1" applyBorder="1" applyAlignment="1">
      <alignment horizontal="left" wrapText="1"/>
    </xf>
    <xf numFmtId="2" fontId="0" fillId="4" borderId="8" xfId="0" applyNumberFormat="1" applyFill="1" applyBorder="1" applyAlignment="1">
      <alignment horizontal="left"/>
    </xf>
    <xf numFmtId="0" fontId="0" fillId="4" borderId="0" xfId="0" applyFill="1" applyBorder="1" applyAlignment="1">
      <alignment horizontal="left"/>
    </xf>
    <xf numFmtId="0" fontId="0" fillId="4" borderId="0" xfId="0" applyFill="1" applyAlignment="1">
      <alignment horizontal="left"/>
    </xf>
    <xf numFmtId="2" fontId="0" fillId="0" borderId="0" xfId="0" applyNumberFormat="1"/>
    <xf numFmtId="0" fontId="0" fillId="0" borderId="0" xfId="0" applyFill="1" applyBorder="1" applyAlignment="1">
      <alignment vertical="center" wrapText="1"/>
    </xf>
    <xf numFmtId="0" fontId="0" fillId="0" borderId="0" xfId="0" applyFill="1" applyBorder="1" applyAlignment="1">
      <alignment horizontal="left"/>
    </xf>
    <xf numFmtId="0" fontId="0" fillId="0" borderId="0" xfId="0" applyFill="1" applyBorder="1" applyAlignment="1">
      <alignment horizontal="left" wrapText="1"/>
    </xf>
    <xf numFmtId="2" fontId="0" fillId="0" borderId="0" xfId="0" applyNumberFormat="1" applyFill="1" applyBorder="1" applyAlignment="1">
      <alignment horizontal="left"/>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left"/>
    </xf>
    <xf numFmtId="164" fontId="1" fillId="0" borderId="0" xfId="0" applyNumberFormat="1" applyFont="1" applyFill="1" applyBorder="1" applyAlignment="1">
      <alignment horizontal="left" vertical="center" wrapText="1"/>
    </xf>
    <xf numFmtId="165" fontId="1" fillId="0" borderId="0" xfId="0" applyNumberFormat="1" applyFont="1" applyFill="1" applyBorder="1" applyAlignment="1">
      <alignment horizontal="left"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vertical="center" wrapText="1"/>
    </xf>
    <xf numFmtId="0" fontId="1" fillId="6" borderId="4" xfId="0" applyFont="1" applyFill="1" applyBorder="1" applyAlignment="1">
      <alignment vertical="center" wrapText="1"/>
    </xf>
    <xf numFmtId="1" fontId="1" fillId="4" borderId="8" xfId="0" applyNumberFormat="1" applyFont="1" applyFill="1" applyBorder="1"/>
    <xf numFmtId="1" fontId="1" fillId="0" borderId="0" xfId="0" applyNumberFormat="1" applyFont="1" applyFill="1" applyBorder="1" applyAlignment="1">
      <alignment horizontal="left" vertical="center" wrapText="1"/>
    </xf>
    <xf numFmtId="1" fontId="0" fillId="4" borderId="8" xfId="0" applyNumberFormat="1" applyFill="1" applyBorder="1" applyAlignment="1">
      <alignment horizontal="left"/>
    </xf>
    <xf numFmtId="1" fontId="1" fillId="4" borderId="8" xfId="0" applyNumberFormat="1" applyFont="1" applyFill="1" applyBorder="1" applyAlignment="1">
      <alignment horizontal="left"/>
    </xf>
    <xf numFmtId="0" fontId="1" fillId="0" borderId="0" xfId="0" applyFont="1" applyFill="1" applyAlignment="1"/>
    <xf numFmtId="0" fontId="3" fillId="0" borderId="0" xfId="0" applyFont="1" applyFill="1" applyAlignment="1"/>
    <xf numFmtId="0" fontId="1" fillId="0" borderId="0" xfId="0" applyFont="1" applyAlignment="1">
      <alignment horizontal="left" vertical="top"/>
    </xf>
    <xf numFmtId="0" fontId="1" fillId="0" borderId="8" xfId="0" applyFont="1" applyBorder="1"/>
    <xf numFmtId="0" fontId="1" fillId="6" borderId="8" xfId="0" applyFont="1" applyFill="1" applyBorder="1" applyAlignment="1">
      <alignment vertical="center" wrapText="1"/>
    </xf>
    <xf numFmtId="0" fontId="1" fillId="7" borderId="8" xfId="0" applyFont="1" applyFill="1" applyBorder="1" applyAlignment="1">
      <alignment vertical="center" wrapText="1"/>
    </xf>
    <xf numFmtId="0" fontId="0" fillId="0" borderId="0" xfId="0" applyAlignment="1">
      <alignment horizontal="center" vertical="top"/>
    </xf>
    <xf numFmtId="2" fontId="1" fillId="4" borderId="8" xfId="0" applyNumberFormat="1" applyFont="1" applyFill="1" applyBorder="1" applyAlignment="1">
      <alignment horizontal="right" vertical="top"/>
    </xf>
    <xf numFmtId="0" fontId="1" fillId="4" borderId="8" xfId="0" applyFont="1" applyFill="1" applyBorder="1" applyAlignment="1">
      <alignment horizontal="right" vertical="top"/>
    </xf>
    <xf numFmtId="0" fontId="1" fillId="4" borderId="8" xfId="0" applyFont="1" applyFill="1" applyBorder="1" applyAlignment="1">
      <alignment horizontal="right" vertical="top" wrapText="1"/>
    </xf>
    <xf numFmtId="49" fontId="1" fillId="0" borderId="0" xfId="0" applyNumberFormat="1" applyFont="1" applyFill="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vertical="top" wrapText="1"/>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xf>
    <xf numFmtId="0" fontId="1" fillId="0" borderId="0" xfId="0" applyFont="1" applyFill="1" applyBorder="1" applyAlignment="1">
      <alignment vertical="top" wrapText="1"/>
    </xf>
    <xf numFmtId="1" fontId="1" fillId="0" borderId="0" xfId="0" applyNumberFormat="1" applyFont="1" applyFill="1" applyBorder="1" applyAlignment="1">
      <alignment vertical="top" wrapText="1"/>
    </xf>
    <xf numFmtId="0" fontId="1" fillId="3"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5" borderId="8" xfId="0" applyFont="1" applyFill="1" applyBorder="1" applyAlignment="1">
      <alignment wrapText="1"/>
    </xf>
    <xf numFmtId="46" fontId="1" fillId="0" borderId="9" xfId="0" applyNumberFormat="1" applyFont="1" applyFill="1" applyBorder="1" applyAlignment="1">
      <alignment vertical="top"/>
    </xf>
    <xf numFmtId="46" fontId="1" fillId="0" borderId="10" xfId="0" applyNumberFormat="1" applyFont="1" applyFill="1" applyBorder="1" applyAlignment="1">
      <alignment vertical="top"/>
    </xf>
    <xf numFmtId="21" fontId="1" fillId="0" borderId="11" xfId="0" applyNumberFormat="1" applyFont="1" applyBorder="1" applyAlignment="1">
      <alignment vertical="top"/>
    </xf>
    <xf numFmtId="0" fontId="1" fillId="0" borderId="9" xfId="0"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top"/>
    </xf>
    <xf numFmtId="0" fontId="1" fillId="0" borderId="7"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7" xfId="0" applyFont="1" applyFill="1" applyBorder="1" applyAlignment="1">
      <alignment vertical="top" wrapText="1"/>
    </xf>
    <xf numFmtId="1" fontId="1" fillId="0" borderId="12" xfId="0" applyNumberFormat="1" applyFont="1" applyFill="1" applyBorder="1" applyAlignment="1">
      <alignment vertical="top" wrapText="1"/>
    </xf>
    <xf numFmtId="0" fontId="1" fillId="0" borderId="13" xfId="0" applyFont="1" applyFill="1" applyBorder="1" applyAlignment="1">
      <alignment vertical="top" wrapText="1"/>
    </xf>
    <xf numFmtId="0" fontId="1" fillId="0" borderId="9" xfId="0" applyFont="1" applyFill="1" applyBorder="1" applyAlignment="1">
      <alignment vertical="top" wrapText="1"/>
    </xf>
    <xf numFmtId="1" fontId="1" fillId="0" borderId="10" xfId="0" applyNumberFormat="1" applyFont="1" applyFill="1" applyBorder="1" applyAlignment="1">
      <alignment vertical="top" wrapText="1"/>
    </xf>
    <xf numFmtId="0" fontId="1" fillId="0" borderId="11" xfId="0" applyFont="1" applyFill="1" applyBorder="1" applyAlignment="1">
      <alignment vertical="top" wrapText="1"/>
    </xf>
    <xf numFmtId="0" fontId="9" fillId="0" borderId="0" xfId="0" applyFont="1" applyAlignment="1">
      <alignment horizontal="left"/>
    </xf>
    <xf numFmtId="49" fontId="1" fillId="0" borderId="0" xfId="0" applyNumberFormat="1" applyFont="1"/>
    <xf numFmtId="49" fontId="1" fillId="0" borderId="0" xfId="0" applyNumberFormat="1" applyFont="1" applyFill="1" applyAlignment="1">
      <alignment horizontal="left"/>
    </xf>
    <xf numFmtId="49" fontId="1" fillId="4" borderId="8" xfId="0" applyNumberFormat="1" applyFont="1" applyFill="1" applyBorder="1"/>
    <xf numFmtId="0" fontId="1" fillId="0" borderId="0" xfId="0" quotePrefix="1" applyFont="1" applyAlignment="1">
      <alignment horizontal="left"/>
    </xf>
    <xf numFmtId="0" fontId="1" fillId="0" borderId="0" xfId="0" applyFont="1" applyAlignment="1">
      <alignment horizontal="left" vertical="top" wrapText="1"/>
    </xf>
    <xf numFmtId="21" fontId="6" fillId="0" borderId="0" xfId="0" applyNumberFormat="1" applyFont="1" applyFill="1" applyBorder="1" applyAlignment="1">
      <alignment horizontal="left" vertical="top" wrapText="1"/>
    </xf>
    <xf numFmtId="0" fontId="1" fillId="0" borderId="0" xfId="0" applyFont="1" applyFill="1" applyAlignment="1">
      <alignment horizontal="center"/>
    </xf>
    <xf numFmtId="165" fontId="1" fillId="0" borderId="0" xfId="0" applyNumberFormat="1" applyFont="1" applyFill="1" applyAlignment="1">
      <alignment horizontal="left"/>
    </xf>
    <xf numFmtId="164" fontId="1" fillId="0" borderId="0" xfId="0" applyNumberFormat="1" applyFont="1" applyFill="1" applyAlignment="1">
      <alignment horizontal="left"/>
    </xf>
    <xf numFmtId="49" fontId="1" fillId="0" borderId="1" xfId="0" applyNumberFormat="1" applyFont="1" applyBorder="1" applyAlignment="1">
      <alignment vertical="center" wrapText="1"/>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xf>
    <xf numFmtId="0" fontId="1" fillId="5" borderId="4" xfId="0" applyFont="1" applyFill="1" applyBorder="1" applyAlignment="1">
      <alignment horizont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0" xfId="0" applyFont="1" applyAlignment="1">
      <alignment horizontal="left" vertical="top" wrapText="1"/>
    </xf>
    <xf numFmtId="0" fontId="1" fillId="0" borderId="7" xfId="0" applyFont="1" applyBorder="1" applyAlignment="1">
      <alignment vertical="center" wrapText="1"/>
    </xf>
    <xf numFmtId="0" fontId="1" fillId="5" borderId="6" xfId="0" applyFont="1" applyFill="1" applyBorder="1" applyAlignment="1">
      <alignment horizontal="center" wrapText="1"/>
    </xf>
    <xf numFmtId="0" fontId="1" fillId="5" borderId="4" xfId="0" applyFont="1" applyFill="1" applyBorder="1" applyAlignment="1">
      <alignment horizontal="center" wrapText="1"/>
    </xf>
    <xf numFmtId="0" fontId="1" fillId="3" borderId="8"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7" borderId="8" xfId="0" applyFont="1" applyFill="1" applyBorder="1" applyAlignment="1">
      <alignment horizontal="center" vertical="top" wrapText="1"/>
    </xf>
    <xf numFmtId="0" fontId="1" fillId="5" borderId="8" xfId="0" applyFont="1" applyFill="1" applyBorder="1" applyAlignment="1">
      <alignment horizontal="center" vertical="top" wrapText="1"/>
    </xf>
    <xf numFmtId="0" fontId="1" fillId="6" borderId="8" xfId="0" applyFont="1" applyFill="1" applyBorder="1" applyAlignment="1">
      <alignment horizontal="center" vertical="top" wrapText="1"/>
    </xf>
  </cellXfs>
  <cellStyles count="23">
    <cellStyle name="Hipervínculo" xfId="21" builtinId="8" hidden="1"/>
    <cellStyle name="Hipervínculo" xfId="9" builtinId="8" hidden="1"/>
    <cellStyle name="Hipervínculo" xfId="11" builtinId="8" hidden="1"/>
    <cellStyle name="Hipervínculo" xfId="15" builtinId="8" hidden="1"/>
    <cellStyle name="Hipervínculo" xfId="17" builtinId="8" hidden="1"/>
    <cellStyle name="Hipervínculo" xfId="19"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6" builtinId="9" hidden="1"/>
    <cellStyle name="Hipervínculo visitado" xfId="10" builtinId="9" hidden="1"/>
    <cellStyle name="Hipervínculo visitado" xfId="12" builtinId="9" hidden="1"/>
    <cellStyle name="Hipervínculo visitado" xfId="8" builtinId="9" hidden="1"/>
    <cellStyle name="Hipervínculo visitado" xfId="4" builtinId="9"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5"/>
  <sheetViews>
    <sheetView tabSelected="1" topLeftCell="A91" zoomScale="70" zoomScaleNormal="70" zoomScalePageLayoutView="130" workbookViewId="0" xr3:uid="{AEA406A1-0E4B-5B11-9CD5-51D6E497D94C}">
      <selection activeCell="I98" sqref="I98"/>
    </sheetView>
  </sheetViews>
  <sheetFormatPr defaultColWidth="10.875" defaultRowHeight="15"/>
  <cols>
    <col min="1" max="1" width="10.875" style="1"/>
    <col min="2" max="2" width="14" style="95" customWidth="1"/>
    <col min="3" max="3" width="14.375" style="1" customWidth="1"/>
    <col min="4" max="4" width="14.5" style="1" bestFit="1" customWidth="1"/>
    <col min="5" max="6" width="10.875" style="1"/>
    <col min="7" max="7" width="12.125" style="1" bestFit="1" customWidth="1"/>
    <col min="8" max="8" width="10.875" style="1"/>
    <col min="9" max="9" width="11.625" style="1" bestFit="1" customWidth="1"/>
    <col min="10" max="10" width="13.875" style="1" bestFit="1" customWidth="1"/>
    <col min="11" max="18" width="10.875" style="1"/>
    <col min="19" max="19" width="14.5" style="1" customWidth="1"/>
    <col min="20" max="20" width="18.625" style="1" customWidth="1"/>
    <col min="21" max="21" width="10.875" style="1"/>
    <col min="22" max="22" width="10.875" style="46"/>
    <col min="23" max="16384" width="10.875" style="1"/>
  </cols>
  <sheetData>
    <row r="1" spans="1:22">
      <c r="A1" s="11" t="s">
        <v>0</v>
      </c>
      <c r="E1" s="11" t="s">
        <v>1</v>
      </c>
    </row>
    <row r="2" spans="1:22">
      <c r="A2" s="11" t="s">
        <v>2</v>
      </c>
      <c r="E2" s="1" t="s">
        <v>3</v>
      </c>
    </row>
    <row r="3" spans="1:22" ht="15" customHeight="1">
      <c r="A3" s="11"/>
      <c r="E3" s="31" t="s">
        <v>4</v>
      </c>
      <c r="M3" s="21"/>
    </row>
    <row r="4" spans="1:22" ht="14.1" customHeight="1">
      <c r="A4" s="11"/>
      <c r="E4" s="31" t="s">
        <v>5</v>
      </c>
    </row>
    <row r="5" spans="1:22">
      <c r="A5" s="11"/>
      <c r="E5" s="31"/>
    </row>
    <row r="6" spans="1:22">
      <c r="A6" s="11"/>
      <c r="E6" s="31"/>
    </row>
    <row r="7" spans="1:22">
      <c r="A7" s="11"/>
      <c r="E7" s="31"/>
    </row>
    <row r="8" spans="1:22" ht="15.6" thickBot="1">
      <c r="E8" s="9"/>
    </row>
    <row r="9" spans="1:22" ht="30.6" thickBot="1">
      <c r="B9" s="104" t="s">
        <v>6</v>
      </c>
      <c r="C9" s="107" t="s">
        <v>7</v>
      </c>
      <c r="D9" s="107" t="s">
        <v>8</v>
      </c>
      <c r="E9" s="5" t="s">
        <v>9</v>
      </c>
      <c r="F9" s="6"/>
      <c r="G9" s="6"/>
      <c r="H9" s="6"/>
      <c r="I9" s="6"/>
      <c r="J9" s="7"/>
      <c r="K9" s="2" t="s">
        <v>10</v>
      </c>
      <c r="L9" s="3"/>
      <c r="M9" s="3"/>
      <c r="N9" s="3"/>
      <c r="O9" s="3"/>
      <c r="P9" s="4"/>
      <c r="Q9" s="52" t="s">
        <v>11</v>
      </c>
      <c r="R9" s="53"/>
      <c r="S9" s="116" t="s">
        <v>12</v>
      </c>
      <c r="T9" s="117"/>
    </row>
    <row r="10" spans="1:22" ht="15" customHeight="1">
      <c r="B10" s="105"/>
      <c r="C10" s="108"/>
      <c r="D10" s="108"/>
      <c r="E10" s="112" t="s">
        <v>13</v>
      </c>
      <c r="F10" s="112" t="s">
        <v>14</v>
      </c>
      <c r="G10" s="112" t="s">
        <v>15</v>
      </c>
      <c r="H10" s="112" t="s">
        <v>16</v>
      </c>
      <c r="I10" s="112" t="s">
        <v>17</v>
      </c>
      <c r="J10" s="112" t="s">
        <v>18</v>
      </c>
      <c r="K10" s="110" t="s">
        <v>13</v>
      </c>
      <c r="L10" s="110" t="s">
        <v>14</v>
      </c>
      <c r="M10" s="110" t="s">
        <v>15</v>
      </c>
      <c r="N10" s="110" t="s">
        <v>16</v>
      </c>
      <c r="O10" s="110" t="s">
        <v>17</v>
      </c>
      <c r="P10" s="110" t="s">
        <v>18</v>
      </c>
      <c r="Q10" s="118" t="s">
        <v>13</v>
      </c>
      <c r="R10" s="118" t="s">
        <v>14</v>
      </c>
      <c r="S10" s="114" t="s">
        <v>13</v>
      </c>
      <c r="T10" s="114" t="s">
        <v>14</v>
      </c>
    </row>
    <row r="11" spans="1:22" ht="15.6" thickBot="1">
      <c r="B11" s="106"/>
      <c r="C11" s="109"/>
      <c r="D11" s="109"/>
      <c r="E11" s="113"/>
      <c r="F11" s="113"/>
      <c r="G11" s="113"/>
      <c r="H11" s="113"/>
      <c r="I11" s="113"/>
      <c r="J11" s="113"/>
      <c r="K11" s="111"/>
      <c r="L11" s="111"/>
      <c r="M11" s="111"/>
      <c r="N11" s="111"/>
      <c r="O11" s="111"/>
      <c r="P11" s="111"/>
      <c r="Q11" s="119"/>
      <c r="R11" s="119"/>
      <c r="S11" s="115"/>
      <c r="T11" s="115"/>
    </row>
    <row r="12" spans="1:22" s="12" customFormat="1">
      <c r="A12" s="1"/>
      <c r="B12" s="69" t="s">
        <v>19</v>
      </c>
      <c r="C12" s="12" t="s">
        <v>20</v>
      </c>
      <c r="D12" s="19">
        <v>1.2048611111111112E-2</v>
      </c>
      <c r="E12" s="12">
        <v>21</v>
      </c>
      <c r="F12" s="12">
        <v>26</v>
      </c>
      <c r="G12" s="12" t="s">
        <v>21</v>
      </c>
      <c r="H12" s="18">
        <v>1238</v>
      </c>
      <c r="I12" s="48">
        <f>SUM(F12:F12)/SUM(E12:E12)</f>
        <v>1.2380952380952381</v>
      </c>
      <c r="J12" s="48">
        <f>SUM(F12:F25)/SUM(E12:E25)</f>
        <v>1.5153488372093022</v>
      </c>
      <c r="K12" s="12">
        <v>47</v>
      </c>
      <c r="L12" s="12">
        <v>52</v>
      </c>
      <c r="M12" s="12" t="s">
        <v>22</v>
      </c>
      <c r="N12" s="18">
        <v>1106</v>
      </c>
      <c r="O12" s="48">
        <f>SUM(L12:L13)/SUM(K12:K13)</f>
        <v>1.2207792207792207</v>
      </c>
      <c r="P12" s="48">
        <f>SUM(L12:L25)/SUM(K12:K25)</f>
        <v>1.4165757906215921</v>
      </c>
      <c r="Q12" s="48"/>
      <c r="R12" s="48"/>
      <c r="S12" s="12">
        <v>514</v>
      </c>
      <c r="T12" s="12">
        <v>2250</v>
      </c>
      <c r="V12" s="47"/>
    </row>
    <row r="13" spans="1:22" s="12" customFormat="1">
      <c r="B13" s="69" t="s">
        <v>23</v>
      </c>
      <c r="C13" s="12" t="s">
        <v>24</v>
      </c>
      <c r="D13" s="19">
        <v>1.8020833333333333E-2</v>
      </c>
      <c r="E13" s="12">
        <v>57</v>
      </c>
      <c r="F13" s="12">
        <v>73</v>
      </c>
      <c r="G13" s="12" t="s">
        <v>25</v>
      </c>
      <c r="H13" s="18">
        <v>1281</v>
      </c>
      <c r="I13" s="48">
        <f>SUM(F13:F14)/SUM(E13:E14)</f>
        <v>1.2666666666666666</v>
      </c>
      <c r="K13" s="12">
        <v>30</v>
      </c>
      <c r="L13" s="12">
        <v>42</v>
      </c>
      <c r="M13" s="12" t="s">
        <v>26</v>
      </c>
      <c r="N13" s="18">
        <v>1400</v>
      </c>
      <c r="O13" s="48">
        <f>SUM(L13:L14)/SUM(K13:K14)</f>
        <v>1.6491228070175439</v>
      </c>
      <c r="S13" s="12">
        <v>635</v>
      </c>
      <c r="T13" s="12">
        <v>2858</v>
      </c>
      <c r="V13" s="47"/>
    </row>
    <row r="14" spans="1:22" s="12" customFormat="1">
      <c r="B14" s="69" t="s">
        <v>27</v>
      </c>
      <c r="C14" s="12" t="s">
        <v>28</v>
      </c>
      <c r="D14" s="19">
        <v>1.7916666666666668E-2</v>
      </c>
      <c r="E14" s="12">
        <v>3</v>
      </c>
      <c r="F14" s="12">
        <v>3</v>
      </c>
      <c r="G14" s="12" t="s">
        <v>29</v>
      </c>
      <c r="H14" s="18">
        <v>1000</v>
      </c>
      <c r="K14" s="12">
        <v>27</v>
      </c>
      <c r="L14" s="12">
        <v>52</v>
      </c>
      <c r="M14" s="18">
        <v>1331</v>
      </c>
      <c r="N14" s="18">
        <v>1926</v>
      </c>
      <c r="S14" s="12">
        <v>406</v>
      </c>
      <c r="T14" s="12">
        <v>1718</v>
      </c>
      <c r="V14" s="47"/>
    </row>
    <row r="15" spans="1:22" s="12" customFormat="1">
      <c r="B15" s="69" t="s">
        <v>30</v>
      </c>
      <c r="C15" s="12" t="s">
        <v>31</v>
      </c>
      <c r="D15" s="19">
        <v>1.4745370370370372E-2</v>
      </c>
      <c r="E15" s="12">
        <v>42</v>
      </c>
      <c r="F15" s="12">
        <v>71</v>
      </c>
      <c r="G15" s="18">
        <v>1012</v>
      </c>
      <c r="H15" s="18">
        <v>1690</v>
      </c>
      <c r="I15" s="48">
        <f>SUM(F15:F16)/SUM(E15:E16)</f>
        <v>1.4615384615384615</v>
      </c>
      <c r="K15" s="12">
        <v>26</v>
      </c>
      <c r="L15" s="12">
        <v>57</v>
      </c>
      <c r="M15" s="18">
        <v>1331</v>
      </c>
      <c r="N15" s="18">
        <v>2192</v>
      </c>
      <c r="O15" s="48">
        <f>SUM(L15:L16)/SUM(K15:K16)</f>
        <v>1.791044776119403</v>
      </c>
      <c r="S15" s="12">
        <v>411</v>
      </c>
      <c r="T15" s="12">
        <v>1931</v>
      </c>
      <c r="V15" s="46"/>
    </row>
    <row r="16" spans="1:22" s="12" customFormat="1">
      <c r="B16" s="69" t="s">
        <v>32</v>
      </c>
      <c r="C16" s="12" t="s">
        <v>33</v>
      </c>
      <c r="D16" s="19">
        <v>2.8483796296296295E-2</v>
      </c>
      <c r="E16" s="12">
        <v>49</v>
      </c>
      <c r="F16" s="12">
        <v>62</v>
      </c>
      <c r="G16" s="98" t="s">
        <v>34</v>
      </c>
      <c r="H16" s="18">
        <v>1265</v>
      </c>
      <c r="K16" s="12">
        <v>41</v>
      </c>
      <c r="L16" s="12">
        <v>63</v>
      </c>
      <c r="M16" s="12" t="s">
        <v>35</v>
      </c>
      <c r="N16" s="18">
        <v>1537</v>
      </c>
      <c r="S16" s="12">
        <v>656</v>
      </c>
      <c r="T16" s="12">
        <v>3001</v>
      </c>
      <c r="V16" s="46"/>
    </row>
    <row r="17" spans="1:22" s="12" customFormat="1">
      <c r="B17" s="69" t="s">
        <v>36</v>
      </c>
      <c r="C17" s="12" t="s">
        <v>37</v>
      </c>
      <c r="D17" s="19">
        <v>2.6481481481481481E-2</v>
      </c>
      <c r="E17" s="12">
        <v>51</v>
      </c>
      <c r="F17" s="12">
        <v>57</v>
      </c>
      <c r="G17" s="12" t="s">
        <v>38</v>
      </c>
      <c r="H17" s="18">
        <v>1118</v>
      </c>
      <c r="I17" s="48">
        <f>SUM(F17:F17)/SUM(E17:E17)</f>
        <v>1.1176470588235294</v>
      </c>
      <c r="K17" s="12">
        <v>25</v>
      </c>
      <c r="L17" s="12">
        <v>28</v>
      </c>
      <c r="M17" s="12" t="s">
        <v>39</v>
      </c>
      <c r="N17" s="18">
        <v>1120</v>
      </c>
      <c r="O17" s="48">
        <f>SUM(L17:L17)/SUM(K17:K17)</f>
        <v>1.1200000000000001</v>
      </c>
      <c r="S17" s="12">
        <v>698</v>
      </c>
      <c r="T17" s="12">
        <v>3330</v>
      </c>
      <c r="V17" s="46"/>
    </row>
    <row r="18" spans="1:22">
      <c r="A18" s="12"/>
      <c r="B18" s="69" t="s">
        <v>40</v>
      </c>
      <c r="C18" s="12" t="s">
        <v>41</v>
      </c>
      <c r="D18" s="19">
        <v>1.0694444444444444E-2</v>
      </c>
      <c r="E18" s="12">
        <v>47</v>
      </c>
      <c r="F18" s="12">
        <v>62</v>
      </c>
      <c r="G18" s="12" t="s">
        <v>42</v>
      </c>
      <c r="H18" s="18">
        <v>1319</v>
      </c>
      <c r="I18" s="48">
        <f>SUM(F18:F20)/SUM(E18:E20)</f>
        <v>1.6577181208053691</v>
      </c>
      <c r="J18" s="12"/>
      <c r="K18" s="12">
        <v>37</v>
      </c>
      <c r="L18" s="12">
        <v>46</v>
      </c>
      <c r="M18" s="18" t="s">
        <v>43</v>
      </c>
      <c r="N18" s="18">
        <v>1243</v>
      </c>
      <c r="O18" s="48">
        <f>SUM(L18:L20)/SUM(K18:K20)</f>
        <v>1.2584269662921348</v>
      </c>
      <c r="P18" s="12"/>
      <c r="Q18" s="12"/>
      <c r="R18" s="12"/>
      <c r="S18" s="12">
        <v>401</v>
      </c>
      <c r="T18" s="12">
        <v>1732</v>
      </c>
      <c r="U18" s="12"/>
    </row>
    <row r="19" spans="1:22">
      <c r="A19" s="12"/>
      <c r="B19" s="69" t="s">
        <v>44</v>
      </c>
      <c r="C19" s="12" t="s">
        <v>45</v>
      </c>
      <c r="D19" s="19">
        <v>2.4166666666666666E-2</v>
      </c>
      <c r="E19" s="12">
        <v>30</v>
      </c>
      <c r="F19" s="12">
        <v>37</v>
      </c>
      <c r="G19" s="12" t="s">
        <v>46</v>
      </c>
      <c r="H19" s="18">
        <v>1233</v>
      </c>
      <c r="I19" s="12"/>
      <c r="J19" s="12"/>
      <c r="K19" s="12">
        <v>12</v>
      </c>
      <c r="L19" s="12">
        <v>13</v>
      </c>
      <c r="M19" s="18" t="s">
        <v>47</v>
      </c>
      <c r="N19" s="18">
        <v>1083</v>
      </c>
      <c r="O19" s="12"/>
      <c r="P19" s="12"/>
      <c r="Q19" s="12"/>
      <c r="R19" s="12"/>
      <c r="S19" s="12">
        <v>713</v>
      </c>
      <c r="T19" s="12">
        <v>3913</v>
      </c>
      <c r="U19" s="12"/>
    </row>
    <row r="20" spans="1:22">
      <c r="A20" s="12"/>
      <c r="B20" s="69" t="s">
        <v>48</v>
      </c>
      <c r="C20" s="12" t="s">
        <v>49</v>
      </c>
      <c r="D20" s="19">
        <v>1.6736111111111111E-2</v>
      </c>
      <c r="E20" s="12">
        <v>72</v>
      </c>
      <c r="F20" s="12">
        <v>148</v>
      </c>
      <c r="G20" s="18">
        <v>1301</v>
      </c>
      <c r="H20" s="18">
        <v>2056</v>
      </c>
      <c r="I20" s="12"/>
      <c r="J20" s="12"/>
      <c r="K20" s="12">
        <v>40</v>
      </c>
      <c r="L20" s="12">
        <v>53</v>
      </c>
      <c r="M20" s="18" t="s">
        <v>50</v>
      </c>
      <c r="N20" s="18">
        <v>1325</v>
      </c>
      <c r="O20" s="12"/>
      <c r="P20" s="12"/>
      <c r="Q20" s="12"/>
      <c r="R20" s="12"/>
      <c r="S20" s="12">
        <v>414</v>
      </c>
      <c r="T20" s="12">
        <v>2581</v>
      </c>
      <c r="U20" s="12"/>
    </row>
    <row r="21" spans="1:22">
      <c r="A21" s="12"/>
      <c r="B21" s="69" t="s">
        <v>51</v>
      </c>
      <c r="C21" s="12" t="s">
        <v>52</v>
      </c>
      <c r="D21" s="19">
        <v>2.9131944444444446E-2</v>
      </c>
      <c r="E21" s="12">
        <v>243</v>
      </c>
      <c r="F21" s="12">
        <v>391</v>
      </c>
      <c r="G21" s="12" t="s">
        <v>53</v>
      </c>
      <c r="H21" s="18">
        <v>1609</v>
      </c>
      <c r="I21" s="48">
        <f>SUM(F21:F21)/SUM(E21:E21)</f>
        <v>1.6090534979423867</v>
      </c>
      <c r="J21" s="12"/>
      <c r="K21" s="12">
        <v>125</v>
      </c>
      <c r="L21" s="12">
        <v>225</v>
      </c>
      <c r="M21" s="18">
        <v>1345</v>
      </c>
      <c r="N21" s="18">
        <v>1800</v>
      </c>
      <c r="O21" s="48">
        <f>SUM(L21:L21)/SUM(K21:K21)</f>
        <v>1.8</v>
      </c>
      <c r="P21" s="12"/>
      <c r="Q21" s="12"/>
      <c r="R21" s="12"/>
      <c r="S21" s="12">
        <v>775</v>
      </c>
      <c r="T21" s="12">
        <v>3975</v>
      </c>
    </row>
    <row r="22" spans="1:22">
      <c r="A22" s="12"/>
      <c r="B22" s="69" t="s">
        <v>54</v>
      </c>
      <c r="C22" s="12" t="s">
        <v>55</v>
      </c>
      <c r="D22" s="19">
        <v>2.4305555555555552E-4</v>
      </c>
      <c r="E22" s="12">
        <v>3</v>
      </c>
      <c r="F22" s="12">
        <v>3</v>
      </c>
      <c r="G22" s="12" t="s">
        <v>29</v>
      </c>
      <c r="H22" s="18">
        <v>1000</v>
      </c>
      <c r="I22" s="48">
        <f>SUM(F22:F24)/SUM(E22:E24)</f>
        <v>1.4256756756756757</v>
      </c>
      <c r="J22" s="12"/>
      <c r="K22" s="12">
        <v>3</v>
      </c>
      <c r="L22" s="12">
        <v>3</v>
      </c>
      <c r="M22" s="18" t="s">
        <v>29</v>
      </c>
      <c r="N22" s="18">
        <v>1000</v>
      </c>
      <c r="O22" s="48">
        <f>SUM(L22:L24)/SUM(K22:K24)</f>
        <v>1.3261538461538462</v>
      </c>
      <c r="P22" s="12"/>
      <c r="Q22" s="12"/>
      <c r="R22" s="12"/>
      <c r="S22" s="12">
        <v>10</v>
      </c>
      <c r="T22" s="12">
        <v>36</v>
      </c>
    </row>
    <row r="23" spans="1:22">
      <c r="A23" s="12"/>
      <c r="B23" s="69" t="s">
        <v>56</v>
      </c>
      <c r="C23" s="12" t="s">
        <v>57</v>
      </c>
      <c r="D23" s="19">
        <v>2.6539351851851852E-2</v>
      </c>
      <c r="E23" s="12">
        <v>280</v>
      </c>
      <c r="F23" s="12">
        <v>404</v>
      </c>
      <c r="G23" s="12" t="s">
        <v>58</v>
      </c>
      <c r="H23" s="18">
        <v>1443</v>
      </c>
      <c r="I23" s="12"/>
      <c r="J23" s="12"/>
      <c r="K23" s="12">
        <v>153</v>
      </c>
      <c r="L23" s="12">
        <v>210</v>
      </c>
      <c r="M23" s="18" t="s">
        <v>59</v>
      </c>
      <c r="N23" s="18">
        <v>1373</v>
      </c>
      <c r="O23" s="12"/>
      <c r="P23" s="12"/>
      <c r="Q23" s="12">
        <v>5</v>
      </c>
      <c r="R23" s="12">
        <v>6</v>
      </c>
      <c r="S23" s="12">
        <v>883</v>
      </c>
      <c r="T23" s="12">
        <v>4521</v>
      </c>
    </row>
    <row r="24" spans="1:22">
      <c r="A24" s="12"/>
      <c r="B24" s="69" t="s">
        <v>60</v>
      </c>
      <c r="C24" s="12" t="s">
        <v>61</v>
      </c>
      <c r="D24" s="19">
        <v>1.4930555555555556E-2</v>
      </c>
      <c r="E24" s="12">
        <v>13</v>
      </c>
      <c r="F24" s="12">
        <v>15</v>
      </c>
      <c r="G24" s="12" t="s">
        <v>62</v>
      </c>
      <c r="H24" s="18">
        <v>1154</v>
      </c>
      <c r="I24" s="12"/>
      <c r="J24" s="12"/>
      <c r="K24" s="12">
        <v>169</v>
      </c>
      <c r="L24" s="12">
        <v>218</v>
      </c>
      <c r="M24" s="18" t="s">
        <v>63</v>
      </c>
      <c r="N24" s="18">
        <v>1290</v>
      </c>
      <c r="O24" s="12"/>
      <c r="P24" s="12"/>
      <c r="Q24" s="12"/>
      <c r="R24" s="12"/>
      <c r="S24" s="12">
        <v>469</v>
      </c>
      <c r="T24" s="12">
        <v>2169</v>
      </c>
    </row>
    <row r="25" spans="1:22">
      <c r="A25" s="12"/>
      <c r="B25" s="69" t="s">
        <v>64</v>
      </c>
      <c r="C25" s="12" t="s">
        <v>65</v>
      </c>
      <c r="D25" s="19">
        <v>3.5694444444444445E-2</v>
      </c>
      <c r="E25" s="12">
        <v>164</v>
      </c>
      <c r="F25" s="12">
        <v>277</v>
      </c>
      <c r="G25" s="12" t="s">
        <v>66</v>
      </c>
      <c r="H25" s="18">
        <v>1384</v>
      </c>
      <c r="I25" s="48">
        <f>SUM(F25:F25)/SUM(E25:E25)</f>
        <v>1.6890243902439024</v>
      </c>
      <c r="J25" s="12"/>
      <c r="K25" s="12">
        <v>182</v>
      </c>
      <c r="L25" s="12">
        <v>237</v>
      </c>
      <c r="M25" s="18" t="s">
        <v>67</v>
      </c>
      <c r="N25" s="18">
        <v>1302</v>
      </c>
      <c r="O25" s="48">
        <f>SUM(L25:L25)/SUM(K25:K25)</f>
        <v>1.3021978021978022</v>
      </c>
      <c r="P25" s="12"/>
      <c r="Q25" s="12"/>
      <c r="R25" s="12"/>
      <c r="S25" s="12">
        <v>978</v>
      </c>
      <c r="T25" s="12">
        <v>4401</v>
      </c>
    </row>
    <row r="26" spans="1:22">
      <c r="A26" s="12"/>
      <c r="B26" s="69" t="s">
        <v>68</v>
      </c>
      <c r="C26" s="12" t="s">
        <v>69</v>
      </c>
      <c r="D26" s="19">
        <v>1.2326388888888888E-2</v>
      </c>
      <c r="E26" s="12">
        <v>73</v>
      </c>
      <c r="F26" s="12">
        <v>84</v>
      </c>
      <c r="G26" s="12" t="s">
        <v>70</v>
      </c>
      <c r="H26" s="18">
        <v>1151</v>
      </c>
      <c r="I26" s="18">
        <v>1157</v>
      </c>
      <c r="J26" s="48">
        <f>SUM(F26:F46)/SUM(E26:E46)</f>
        <v>1.9499451954694922</v>
      </c>
      <c r="K26" s="12">
        <v>46</v>
      </c>
      <c r="L26" s="12">
        <v>64</v>
      </c>
      <c r="M26" s="18" t="s">
        <v>71</v>
      </c>
      <c r="N26" s="18">
        <v>1391</v>
      </c>
      <c r="O26" s="18">
        <v>1391</v>
      </c>
      <c r="P26" s="48">
        <f>SUM(L26:L46)/SUM(K26:K46)</f>
        <v>2.0116487455197132</v>
      </c>
      <c r="Q26" s="48"/>
      <c r="R26" s="48"/>
      <c r="S26" s="12">
        <v>443</v>
      </c>
      <c r="T26" s="12">
        <v>2048</v>
      </c>
    </row>
    <row r="27" spans="1:22">
      <c r="A27" s="12"/>
      <c r="B27" s="69" t="s">
        <v>72</v>
      </c>
      <c r="C27" s="12" t="s">
        <v>73</v>
      </c>
      <c r="D27" s="19">
        <v>1.0671296296296297E-2</v>
      </c>
      <c r="E27" s="12">
        <v>44</v>
      </c>
      <c r="F27" s="12">
        <v>51</v>
      </c>
      <c r="G27" s="12" t="s">
        <v>74</v>
      </c>
      <c r="H27" s="18">
        <v>1159</v>
      </c>
      <c r="I27" s="48">
        <f>SUM(F27:F28)/SUM(E27:E28)</f>
        <v>1.2205882352941178</v>
      </c>
      <c r="J27" s="12"/>
      <c r="K27" s="12">
        <v>56</v>
      </c>
      <c r="L27" s="12">
        <v>69</v>
      </c>
      <c r="M27" s="18" t="s">
        <v>75</v>
      </c>
      <c r="N27" s="18">
        <v>1232</v>
      </c>
      <c r="O27" s="48">
        <f>SUM(L27:L28)/SUM(K27:K28)</f>
        <v>1.3223684210526316</v>
      </c>
      <c r="P27" s="12"/>
      <c r="Q27" s="12"/>
      <c r="R27" s="12"/>
      <c r="S27" s="12">
        <v>334</v>
      </c>
      <c r="T27" s="12">
        <v>1813</v>
      </c>
    </row>
    <row r="28" spans="1:22">
      <c r="A28" s="12"/>
      <c r="B28" s="69" t="s">
        <v>76</v>
      </c>
      <c r="C28" s="12" t="s">
        <v>77</v>
      </c>
      <c r="D28" s="19">
        <v>7.3263888888888892E-3</v>
      </c>
      <c r="E28" s="12">
        <v>24</v>
      </c>
      <c r="F28" s="12">
        <v>32</v>
      </c>
      <c r="G28" s="12" t="s">
        <v>78</v>
      </c>
      <c r="H28" s="18">
        <v>1333</v>
      </c>
      <c r="I28" s="12"/>
      <c r="J28" s="12"/>
      <c r="K28" s="12">
        <v>96</v>
      </c>
      <c r="L28" s="12">
        <v>132</v>
      </c>
      <c r="M28" s="18" t="s">
        <v>79</v>
      </c>
      <c r="N28" s="18">
        <v>1375</v>
      </c>
      <c r="O28" s="12"/>
      <c r="P28" s="12"/>
      <c r="Q28" s="12"/>
      <c r="R28" s="12"/>
      <c r="S28" s="12">
        <v>249</v>
      </c>
      <c r="T28" s="12">
        <v>1243</v>
      </c>
    </row>
    <row r="29" spans="1:22">
      <c r="A29" s="12"/>
      <c r="B29" s="69" t="s">
        <v>80</v>
      </c>
      <c r="C29" s="12" t="s">
        <v>81</v>
      </c>
      <c r="D29" s="19">
        <v>1.113425925925926E-2</v>
      </c>
      <c r="E29" s="12">
        <v>101</v>
      </c>
      <c r="F29" s="12">
        <v>117</v>
      </c>
      <c r="G29" s="12" t="s">
        <v>82</v>
      </c>
      <c r="H29" s="18">
        <v>1158</v>
      </c>
      <c r="I29" s="48">
        <f>SUM(F29:F30)/SUM(E29:E30)</f>
        <v>1.1985018726591761</v>
      </c>
      <c r="J29" s="12"/>
      <c r="K29" s="12">
        <v>45</v>
      </c>
      <c r="L29" s="12">
        <v>49</v>
      </c>
      <c r="M29" s="18" t="s">
        <v>83</v>
      </c>
      <c r="N29" s="18">
        <v>1089</v>
      </c>
      <c r="O29" s="48">
        <f>SUM(L29:L30)/SUM(K29:K30)</f>
        <v>1.1578947368421053</v>
      </c>
      <c r="P29" s="12"/>
      <c r="Q29" s="12"/>
      <c r="R29" s="12"/>
      <c r="S29" s="12">
        <v>423</v>
      </c>
      <c r="T29" s="12">
        <v>1939</v>
      </c>
    </row>
    <row r="30" spans="1:22">
      <c r="A30" s="12"/>
      <c r="B30" s="69" t="s">
        <v>84</v>
      </c>
      <c r="C30" s="12" t="s">
        <v>85</v>
      </c>
      <c r="D30" s="19">
        <v>1.53125E-2</v>
      </c>
      <c r="E30" s="12">
        <v>166</v>
      </c>
      <c r="F30" s="12">
        <v>203</v>
      </c>
      <c r="G30" s="12" t="s">
        <v>86</v>
      </c>
      <c r="H30" s="18">
        <v>1223</v>
      </c>
      <c r="I30" s="12"/>
      <c r="J30" s="12"/>
      <c r="K30" s="12">
        <v>88</v>
      </c>
      <c r="L30" s="12">
        <v>105</v>
      </c>
      <c r="M30" s="18" t="s">
        <v>87</v>
      </c>
      <c r="N30" s="18">
        <v>1193</v>
      </c>
      <c r="O30" s="12"/>
      <c r="P30" s="12"/>
      <c r="Q30" s="12"/>
      <c r="R30" s="12"/>
      <c r="S30" s="12">
        <v>516</v>
      </c>
      <c r="T30" s="12">
        <v>2524</v>
      </c>
    </row>
    <row r="31" spans="1:22">
      <c r="A31" s="12"/>
      <c r="B31" s="69" t="s">
        <v>88</v>
      </c>
      <c r="C31" s="12" t="s">
        <v>89</v>
      </c>
      <c r="D31" s="19">
        <v>3.0532407407407411E-2</v>
      </c>
      <c r="E31" s="12">
        <v>265</v>
      </c>
      <c r="F31" s="12">
        <v>340</v>
      </c>
      <c r="G31" s="12" t="s">
        <v>90</v>
      </c>
      <c r="H31" s="18">
        <v>1283</v>
      </c>
      <c r="I31" s="48">
        <f>SUM(F31:F31)/SUM(E31:E31)</f>
        <v>1.2830188679245282</v>
      </c>
      <c r="J31" s="12"/>
      <c r="K31" s="12">
        <v>356</v>
      </c>
      <c r="L31" s="12">
        <v>468</v>
      </c>
      <c r="M31" s="18" t="s">
        <v>91</v>
      </c>
      <c r="N31" s="18">
        <v>1315</v>
      </c>
      <c r="O31" s="48">
        <f>SUM(L31:L31)/SUM(K31:K31)</f>
        <v>1.3146067415730338</v>
      </c>
      <c r="P31" s="12"/>
      <c r="Q31" s="12">
        <v>6</v>
      </c>
      <c r="R31" s="12">
        <v>15</v>
      </c>
      <c r="S31" s="12">
        <v>761</v>
      </c>
      <c r="T31" s="12">
        <v>3481</v>
      </c>
    </row>
    <row r="32" spans="1:22">
      <c r="A32" s="12"/>
      <c r="B32" s="69" t="s">
        <v>92</v>
      </c>
      <c r="C32" s="12" t="s">
        <v>93</v>
      </c>
      <c r="D32" s="19">
        <v>1.6979166666666667E-2</v>
      </c>
      <c r="E32" s="12">
        <v>8</v>
      </c>
      <c r="F32" s="12">
        <v>12</v>
      </c>
      <c r="G32" s="12" t="s">
        <v>94</v>
      </c>
      <c r="H32" s="18">
        <v>1500</v>
      </c>
      <c r="I32" s="48">
        <f>SUM(F32:F32)/SUM(E32:E32)</f>
        <v>1.5</v>
      </c>
      <c r="J32" s="12"/>
      <c r="K32" s="12">
        <v>29</v>
      </c>
      <c r="L32" s="12">
        <v>35</v>
      </c>
      <c r="M32" s="18" t="s">
        <v>95</v>
      </c>
      <c r="N32" s="18">
        <v>1207</v>
      </c>
      <c r="O32" s="48">
        <f>SUM(L32:L32)/SUM(K32:K32)</f>
        <v>1.2068965517241379</v>
      </c>
      <c r="P32" s="12"/>
      <c r="Q32" s="12">
        <v>1</v>
      </c>
      <c r="R32" s="12">
        <v>1</v>
      </c>
      <c r="S32" s="12">
        <v>65</v>
      </c>
      <c r="T32" s="12">
        <v>319</v>
      </c>
    </row>
    <row r="33" spans="1:22">
      <c r="A33" s="12"/>
      <c r="B33" s="69" t="s">
        <v>96</v>
      </c>
      <c r="C33" s="12" t="s">
        <v>97</v>
      </c>
      <c r="D33" s="19">
        <v>2.1284722222222222E-2</v>
      </c>
      <c r="E33" s="12">
        <v>176</v>
      </c>
      <c r="F33" s="12">
        <v>278</v>
      </c>
      <c r="G33" s="12" t="s">
        <v>98</v>
      </c>
      <c r="H33" s="18">
        <v>1580</v>
      </c>
      <c r="I33" s="48">
        <f>SUM(F33:F35)/SUM(E33:E35)</f>
        <v>1.55</v>
      </c>
      <c r="J33" s="12"/>
      <c r="K33" s="12">
        <v>67</v>
      </c>
      <c r="L33" s="12">
        <v>92</v>
      </c>
      <c r="M33" s="18" t="s">
        <v>99</v>
      </c>
      <c r="N33" s="18">
        <v>1373</v>
      </c>
      <c r="O33" s="48">
        <f>SUM(L33:L35)/SUM(K33:K35)</f>
        <v>1.6943005181347151</v>
      </c>
      <c r="P33" s="12"/>
      <c r="Q33" s="12"/>
      <c r="R33" s="12"/>
      <c r="S33" s="12">
        <v>623</v>
      </c>
      <c r="T33" s="12">
        <v>2809</v>
      </c>
    </row>
    <row r="34" spans="1:22">
      <c r="A34" s="12"/>
      <c r="B34" s="69" t="s">
        <v>100</v>
      </c>
      <c r="C34" s="12" t="s">
        <v>101</v>
      </c>
      <c r="D34" s="19">
        <v>2.4456018518518519E-2</v>
      </c>
      <c r="E34" s="12">
        <v>174</v>
      </c>
      <c r="F34" s="12">
        <v>234</v>
      </c>
      <c r="G34" s="12" t="s">
        <v>102</v>
      </c>
      <c r="H34" s="18">
        <v>1345</v>
      </c>
      <c r="I34" s="12"/>
      <c r="J34" s="12"/>
      <c r="K34" s="12">
        <v>118</v>
      </c>
      <c r="L34" s="12">
        <v>234</v>
      </c>
      <c r="M34" s="18" t="s">
        <v>102</v>
      </c>
      <c r="N34" s="18">
        <v>1345</v>
      </c>
      <c r="O34" s="12"/>
      <c r="P34" s="12"/>
      <c r="Q34" s="12"/>
      <c r="R34" s="12"/>
      <c r="S34" s="12">
        <v>775</v>
      </c>
      <c r="T34" s="12">
        <v>3416</v>
      </c>
    </row>
    <row r="35" spans="1:22">
      <c r="A35" s="12"/>
      <c r="B35" s="69" t="s">
        <v>103</v>
      </c>
      <c r="C35" s="12" t="s">
        <v>104</v>
      </c>
      <c r="D35" s="19">
        <v>2.2430555555555554E-2</v>
      </c>
      <c r="E35" s="12">
        <v>190</v>
      </c>
      <c r="F35" s="12">
        <v>325</v>
      </c>
      <c r="G35" s="18">
        <v>1112</v>
      </c>
      <c r="H35" s="18">
        <v>1711</v>
      </c>
      <c r="I35" s="12"/>
      <c r="J35" s="12"/>
      <c r="K35" s="12">
        <v>201</v>
      </c>
      <c r="L35" s="12">
        <v>328</v>
      </c>
      <c r="M35" s="18" t="s">
        <v>105</v>
      </c>
      <c r="N35" s="18">
        <v>1632</v>
      </c>
      <c r="O35" s="12"/>
      <c r="P35" s="12"/>
      <c r="Q35" s="12"/>
      <c r="R35" s="12"/>
      <c r="S35" s="12">
        <v>729</v>
      </c>
      <c r="T35" s="12">
        <v>3416</v>
      </c>
    </row>
    <row r="36" spans="1:22">
      <c r="A36" s="12"/>
      <c r="B36" s="69" t="s">
        <v>106</v>
      </c>
      <c r="C36" s="12" t="s">
        <v>107</v>
      </c>
      <c r="D36" s="19">
        <v>1.7511574074074072E-2</v>
      </c>
      <c r="E36" s="12">
        <v>228</v>
      </c>
      <c r="F36" s="12">
        <v>402</v>
      </c>
      <c r="G36" s="32">
        <v>1444</v>
      </c>
      <c r="H36" s="24">
        <v>1763</v>
      </c>
      <c r="I36" s="48">
        <f>SUM(F36:F41)/SUM(E36:E41)</f>
        <v>2.2254901960784315</v>
      </c>
      <c r="J36" s="22"/>
      <c r="K36" s="12">
        <v>1</v>
      </c>
      <c r="L36" s="12">
        <v>1</v>
      </c>
      <c r="M36" s="23" t="s">
        <v>108</v>
      </c>
      <c r="N36" s="24">
        <v>1000</v>
      </c>
      <c r="O36" s="48">
        <f>SUM(L36:L41)/SUM(K36:K41)</f>
        <v>2.3665835411471323</v>
      </c>
      <c r="P36" s="12"/>
      <c r="Q36" s="12"/>
      <c r="R36" s="12"/>
      <c r="S36" s="12">
        <v>464</v>
      </c>
      <c r="T36" s="12">
        <v>2672</v>
      </c>
    </row>
    <row r="37" spans="1:22">
      <c r="A37" s="12"/>
      <c r="B37" s="69" t="s">
        <v>109</v>
      </c>
      <c r="C37" s="12" t="s">
        <v>110</v>
      </c>
      <c r="D37" s="19">
        <v>2.9155092592592594E-2</v>
      </c>
      <c r="E37" s="12">
        <v>281</v>
      </c>
      <c r="F37" s="12">
        <v>658</v>
      </c>
      <c r="G37" s="18">
        <v>1724</v>
      </c>
      <c r="H37" s="18">
        <v>2342</v>
      </c>
      <c r="I37" s="12"/>
      <c r="J37" s="12"/>
      <c r="K37" s="12">
        <v>216</v>
      </c>
      <c r="L37" s="12">
        <v>476</v>
      </c>
      <c r="M37" s="18">
        <v>1464</v>
      </c>
      <c r="N37" s="18">
        <v>2204</v>
      </c>
      <c r="O37" s="12"/>
      <c r="P37" s="12"/>
      <c r="Q37" s="12"/>
      <c r="R37" s="12"/>
      <c r="S37" s="12">
        <v>856</v>
      </c>
      <c r="T37" s="12">
        <v>4151</v>
      </c>
    </row>
    <row r="38" spans="1:22">
      <c r="A38" s="12"/>
      <c r="B38" s="69" t="s">
        <v>111</v>
      </c>
      <c r="C38" s="12" t="s">
        <v>112</v>
      </c>
      <c r="D38" s="19">
        <v>7.9861111111111122E-3</v>
      </c>
      <c r="E38" s="12">
        <v>85</v>
      </c>
      <c r="F38" s="12">
        <v>148</v>
      </c>
      <c r="G38" s="25">
        <v>1123</v>
      </c>
      <c r="H38" s="18">
        <v>1718</v>
      </c>
      <c r="I38" s="12"/>
      <c r="J38" s="12"/>
      <c r="K38" s="12">
        <v>43</v>
      </c>
      <c r="L38" s="12">
        <v>94</v>
      </c>
      <c r="M38" s="18">
        <v>1262</v>
      </c>
      <c r="N38" s="18">
        <v>2186</v>
      </c>
      <c r="O38" s="12"/>
      <c r="P38" s="12"/>
      <c r="Q38" s="12">
        <v>2</v>
      </c>
      <c r="R38" s="12">
        <v>6</v>
      </c>
      <c r="S38" s="12">
        <v>203</v>
      </c>
      <c r="T38" s="12">
        <v>908</v>
      </c>
    </row>
    <row r="39" spans="1:22">
      <c r="A39" s="12"/>
      <c r="B39" s="69" t="s">
        <v>113</v>
      </c>
      <c r="C39" s="12" t="s">
        <v>114</v>
      </c>
      <c r="D39" s="19">
        <v>3.8078703703703707E-3</v>
      </c>
      <c r="E39" s="12">
        <v>29</v>
      </c>
      <c r="F39" s="12">
        <v>67</v>
      </c>
      <c r="G39" s="25">
        <v>1262</v>
      </c>
      <c r="H39" s="18">
        <v>2310</v>
      </c>
      <c r="I39" s="12"/>
      <c r="J39" s="12"/>
      <c r="K39" s="12">
        <v>37</v>
      </c>
      <c r="L39" s="12">
        <v>81</v>
      </c>
      <c r="M39" s="18">
        <v>1312</v>
      </c>
      <c r="N39" s="18">
        <v>2189</v>
      </c>
      <c r="O39" s="12"/>
      <c r="P39" s="12"/>
      <c r="Q39" s="12"/>
      <c r="R39" s="12"/>
      <c r="S39" s="12">
        <v>84</v>
      </c>
      <c r="T39" s="12">
        <v>404</v>
      </c>
    </row>
    <row r="40" spans="1:22">
      <c r="A40" s="12"/>
      <c r="B40" s="69" t="s">
        <v>115</v>
      </c>
      <c r="C40" s="12" t="s">
        <v>116</v>
      </c>
      <c r="D40" s="19">
        <v>1.7245370370370369E-2</v>
      </c>
      <c r="E40" s="12">
        <v>193</v>
      </c>
      <c r="F40" s="12">
        <v>541</v>
      </c>
      <c r="G40" s="25">
        <v>2225</v>
      </c>
      <c r="H40" s="18">
        <v>2856</v>
      </c>
      <c r="I40" s="12"/>
      <c r="J40" s="12"/>
      <c r="K40" s="12">
        <v>104</v>
      </c>
      <c r="L40" s="12">
        <v>297</v>
      </c>
      <c r="M40" s="18">
        <v>2225</v>
      </c>
      <c r="N40" s="18">
        <v>2856</v>
      </c>
      <c r="O40" s="12"/>
      <c r="P40" s="12"/>
      <c r="Q40" s="12">
        <v>3</v>
      </c>
      <c r="R40" s="12">
        <v>5</v>
      </c>
      <c r="S40" s="12">
        <v>556</v>
      </c>
      <c r="T40" s="12">
        <v>2831</v>
      </c>
    </row>
    <row r="41" spans="1:22" s="21" customFormat="1">
      <c r="A41" s="22"/>
      <c r="B41" s="96" t="s">
        <v>117</v>
      </c>
      <c r="C41" s="22" t="s">
        <v>118</v>
      </c>
      <c r="D41" s="100">
        <v>6.5046296296296302E-3</v>
      </c>
      <c r="E41" s="22">
        <v>0</v>
      </c>
      <c r="F41" s="22">
        <v>0</v>
      </c>
      <c r="G41" s="25"/>
      <c r="H41" s="24"/>
      <c r="I41" s="22"/>
      <c r="J41" s="22"/>
      <c r="K41" s="22">
        <v>0</v>
      </c>
      <c r="L41" s="22">
        <v>0</v>
      </c>
      <c r="M41" s="24"/>
      <c r="N41" s="24"/>
      <c r="O41" s="22"/>
      <c r="P41" s="22"/>
      <c r="Q41" s="22">
        <v>75</v>
      </c>
      <c r="R41" s="22">
        <v>232</v>
      </c>
      <c r="S41" s="22">
        <v>50</v>
      </c>
      <c r="T41" s="22">
        <v>262</v>
      </c>
      <c r="V41" s="101"/>
    </row>
    <row r="42" spans="1:22">
      <c r="A42" s="12"/>
      <c r="B42" s="69" t="s">
        <v>119</v>
      </c>
      <c r="C42" s="12" t="s">
        <v>120</v>
      </c>
      <c r="D42" s="19">
        <v>1.6481481481481482E-2</v>
      </c>
      <c r="E42" s="12">
        <v>174</v>
      </c>
      <c r="F42" s="12">
        <v>399</v>
      </c>
      <c r="G42" s="25">
        <v>1594</v>
      </c>
      <c r="H42" s="18">
        <v>2293</v>
      </c>
      <c r="I42" s="48">
        <f>SUM(F42:F43)/SUM(E42:E43)</f>
        <v>2.6306620209059233</v>
      </c>
      <c r="J42" s="12"/>
      <c r="K42" s="12">
        <v>68</v>
      </c>
      <c r="L42" s="12">
        <v>129</v>
      </c>
      <c r="M42" s="18">
        <v>1426</v>
      </c>
      <c r="N42" s="18">
        <v>1897</v>
      </c>
      <c r="O42" s="48">
        <f>SUM(L42:L43)/SUM(K42:K43)</f>
        <v>2.4101382488479262</v>
      </c>
      <c r="P42" s="12"/>
      <c r="Q42" s="12"/>
      <c r="R42" s="12"/>
      <c r="S42" s="12">
        <v>510</v>
      </c>
      <c r="T42" s="12">
        <v>2465</v>
      </c>
    </row>
    <row r="43" spans="1:22">
      <c r="A43" s="12"/>
      <c r="B43" s="69" t="s">
        <v>121</v>
      </c>
      <c r="C43" s="12" t="s">
        <v>122</v>
      </c>
      <c r="D43" s="19">
        <v>1.5381944444444443E-2</v>
      </c>
      <c r="E43" s="12">
        <v>113</v>
      </c>
      <c r="F43" s="12">
        <v>356</v>
      </c>
      <c r="G43" s="25">
        <v>1983</v>
      </c>
      <c r="H43" s="18">
        <v>3150</v>
      </c>
      <c r="I43" s="12"/>
      <c r="J43" s="12"/>
      <c r="K43" s="12">
        <v>149</v>
      </c>
      <c r="L43" s="12">
        <v>394</v>
      </c>
      <c r="M43" s="18">
        <v>1580</v>
      </c>
      <c r="N43" s="18">
        <v>2644</v>
      </c>
      <c r="O43" s="12"/>
      <c r="P43" s="12"/>
      <c r="Q43" s="12">
        <v>7</v>
      </c>
      <c r="R43" s="12">
        <v>26</v>
      </c>
      <c r="S43" s="12">
        <v>461</v>
      </c>
      <c r="T43" s="12">
        <v>2206</v>
      </c>
    </row>
    <row r="44" spans="1:22">
      <c r="A44" s="12"/>
      <c r="B44" s="69" t="s">
        <v>123</v>
      </c>
      <c r="C44" s="12" t="s">
        <v>124</v>
      </c>
      <c r="D44" s="19">
        <v>1.7673611111111109E-2</v>
      </c>
      <c r="E44" s="12">
        <v>168</v>
      </c>
      <c r="F44" s="12">
        <v>441</v>
      </c>
      <c r="G44" s="25">
        <v>2535</v>
      </c>
      <c r="H44" s="18">
        <v>2625</v>
      </c>
      <c r="I44" s="18">
        <v>2625</v>
      </c>
      <c r="J44" s="12"/>
      <c r="K44" s="12">
        <v>108</v>
      </c>
      <c r="L44" s="12">
        <v>375</v>
      </c>
      <c r="M44" s="18">
        <v>2840</v>
      </c>
      <c r="N44" s="18">
        <v>3472</v>
      </c>
      <c r="O44" s="18">
        <v>3472</v>
      </c>
      <c r="P44" s="12"/>
      <c r="Q44" s="12"/>
      <c r="R44" s="12"/>
      <c r="S44" s="12">
        <v>504</v>
      </c>
      <c r="T44" s="12">
        <v>2571</v>
      </c>
    </row>
    <row r="45" spans="1:22">
      <c r="A45" s="12"/>
      <c r="B45" s="69" t="s">
        <v>125</v>
      </c>
      <c r="C45" s="12" t="s">
        <v>126</v>
      </c>
      <c r="D45" s="19">
        <v>3.9907407407407412E-2</v>
      </c>
      <c r="E45" s="12">
        <v>135</v>
      </c>
      <c r="F45" s="12">
        <v>314</v>
      </c>
      <c r="G45" s="25">
        <v>1932</v>
      </c>
      <c r="H45" s="18">
        <v>2326</v>
      </c>
      <c r="I45" s="48">
        <f>SUM(F45:F46)/SUM(E45:E46)</f>
        <v>2.6489795918367345</v>
      </c>
      <c r="J45" s="12"/>
      <c r="K45" s="12">
        <v>321</v>
      </c>
      <c r="L45" s="12">
        <v>835</v>
      </c>
      <c r="M45" s="18">
        <v>1932</v>
      </c>
      <c r="N45" s="18">
        <v>2326</v>
      </c>
      <c r="O45" s="48">
        <f>SUM(L45:L46)/SUM(K45:K46)</f>
        <v>2.641089108910891</v>
      </c>
      <c r="P45" s="12"/>
      <c r="Q45" s="12">
        <v>81</v>
      </c>
      <c r="R45" s="12">
        <v>231</v>
      </c>
      <c r="S45" s="12">
        <v>934</v>
      </c>
      <c r="T45" s="12">
        <v>5270</v>
      </c>
    </row>
    <row r="46" spans="1:22">
      <c r="A46" s="12"/>
      <c r="B46" s="69" t="s">
        <v>127</v>
      </c>
      <c r="C46" s="12" t="s">
        <v>128</v>
      </c>
      <c r="D46" s="19">
        <v>1.4166666666666666E-2</v>
      </c>
      <c r="E46" s="12">
        <v>110</v>
      </c>
      <c r="F46" s="12">
        <v>335</v>
      </c>
      <c r="G46" s="25">
        <v>3108</v>
      </c>
      <c r="H46" s="18">
        <v>3045</v>
      </c>
      <c r="I46" s="12"/>
      <c r="J46" s="12"/>
      <c r="K46" s="12">
        <v>83</v>
      </c>
      <c r="L46" s="12">
        <v>232</v>
      </c>
      <c r="M46" s="18">
        <v>2285</v>
      </c>
      <c r="N46" s="18">
        <v>2795</v>
      </c>
      <c r="O46" s="12"/>
      <c r="P46" s="12"/>
      <c r="Q46" s="12"/>
      <c r="R46" s="12"/>
      <c r="S46" s="12">
        <v>394</v>
      </c>
      <c r="T46" s="12">
        <v>2277</v>
      </c>
    </row>
    <row r="47" spans="1:22">
      <c r="A47" s="12"/>
      <c r="B47" s="69" t="s">
        <v>129</v>
      </c>
      <c r="C47" s="12" t="s">
        <v>130</v>
      </c>
      <c r="D47" s="19">
        <v>1.4444444444444446E-2</v>
      </c>
      <c r="E47" s="12">
        <v>119</v>
      </c>
      <c r="F47" s="12">
        <v>407</v>
      </c>
      <c r="G47" s="25">
        <v>4265</v>
      </c>
      <c r="H47" s="18">
        <v>3420</v>
      </c>
      <c r="I47" s="18">
        <v>3420</v>
      </c>
      <c r="J47" s="48">
        <f>SUM(F47:F83)/SUM(E47:E83)</f>
        <v>4.5971206042010859</v>
      </c>
      <c r="K47" s="12">
        <v>116</v>
      </c>
      <c r="L47" s="12">
        <v>343</v>
      </c>
      <c r="M47" s="18">
        <v>2899</v>
      </c>
      <c r="N47" s="18">
        <v>2957</v>
      </c>
      <c r="O47" s="18">
        <v>2940</v>
      </c>
      <c r="P47" s="48">
        <f>SUM(L47:L83)/SUM(K47:K83)</f>
        <v>4.3706563706563708</v>
      </c>
      <c r="Q47" s="48"/>
      <c r="R47" s="48"/>
      <c r="S47" s="12">
        <v>390</v>
      </c>
      <c r="T47" s="12">
        <v>1989</v>
      </c>
    </row>
    <row r="48" spans="1:22">
      <c r="A48" s="12"/>
      <c r="B48" s="69" t="s">
        <v>131</v>
      </c>
      <c r="C48" s="12" t="s">
        <v>132</v>
      </c>
      <c r="D48" s="19">
        <v>3.0497685185185183E-2</v>
      </c>
      <c r="E48" s="12">
        <v>201</v>
      </c>
      <c r="F48" s="12">
        <v>627</v>
      </c>
      <c r="G48" s="25">
        <v>2778</v>
      </c>
      <c r="H48" s="18">
        <v>3119</v>
      </c>
      <c r="I48" s="48">
        <f>SUM(F48:F49)/SUM(E48:E49)</f>
        <v>3.1</v>
      </c>
      <c r="J48" s="12"/>
      <c r="K48" s="12">
        <v>239</v>
      </c>
      <c r="L48" s="12">
        <v>837</v>
      </c>
      <c r="M48" s="18">
        <v>3171</v>
      </c>
      <c r="N48" s="18">
        <v>3502</v>
      </c>
      <c r="O48" s="48">
        <f>SUM(L48:L49)/SUM(K48:K49)</f>
        <v>3.8047058823529412</v>
      </c>
      <c r="P48" s="12"/>
      <c r="Q48" s="12"/>
      <c r="R48" s="12"/>
      <c r="S48" s="12">
        <v>893</v>
      </c>
      <c r="T48" s="12">
        <v>5022</v>
      </c>
    </row>
    <row r="49" spans="1:20">
      <c r="A49" s="12"/>
      <c r="B49" s="69" t="s">
        <v>133</v>
      </c>
      <c r="C49" s="12" t="s">
        <v>134</v>
      </c>
      <c r="D49" s="19">
        <v>2.0879629629629626E-2</v>
      </c>
      <c r="E49" s="12">
        <v>89</v>
      </c>
      <c r="F49" s="12">
        <v>272</v>
      </c>
      <c r="G49" s="25">
        <v>2046</v>
      </c>
      <c r="H49" s="18">
        <v>3056</v>
      </c>
      <c r="I49" s="12"/>
      <c r="J49" s="12"/>
      <c r="K49" s="12">
        <v>186</v>
      </c>
      <c r="L49" s="12">
        <v>780</v>
      </c>
      <c r="M49" s="18">
        <v>3957</v>
      </c>
      <c r="N49" s="18">
        <v>4194</v>
      </c>
      <c r="O49" s="12"/>
      <c r="P49" s="12"/>
      <c r="Q49" s="12"/>
      <c r="R49" s="12"/>
      <c r="S49" s="12">
        <v>550</v>
      </c>
      <c r="T49" s="12">
        <v>3069</v>
      </c>
    </row>
    <row r="50" spans="1:20">
      <c r="A50" s="12"/>
      <c r="B50" s="69" t="s">
        <v>135</v>
      </c>
      <c r="C50" s="12" t="s">
        <v>136</v>
      </c>
      <c r="D50" s="19">
        <v>2.9930555555555557E-2</v>
      </c>
      <c r="E50" s="12">
        <v>261</v>
      </c>
      <c r="F50" s="12">
        <v>1186</v>
      </c>
      <c r="G50" s="25">
        <v>3680</v>
      </c>
      <c r="H50" s="18">
        <v>4544</v>
      </c>
      <c r="I50" s="48">
        <f>SUM(F50:F54)/SUM(E50:E54)</f>
        <v>4.8256484149855909</v>
      </c>
      <c r="J50" s="12"/>
      <c r="K50" s="12">
        <v>223</v>
      </c>
      <c r="L50" s="18">
        <v>950</v>
      </c>
      <c r="M50" s="18">
        <v>3329</v>
      </c>
      <c r="N50" s="18">
        <v>4260</v>
      </c>
      <c r="O50" s="48">
        <f>SUM(L50:L54)/SUM(K50:K54)</f>
        <v>4.0667779632721199</v>
      </c>
      <c r="P50" s="12"/>
      <c r="Q50" s="12"/>
      <c r="R50" s="12"/>
      <c r="S50" s="12">
        <v>720</v>
      </c>
      <c r="T50" s="12">
        <v>3523</v>
      </c>
    </row>
    <row r="51" spans="1:20">
      <c r="A51" s="12"/>
      <c r="B51" s="69" t="s">
        <v>137</v>
      </c>
      <c r="C51" s="12" t="s">
        <v>138</v>
      </c>
      <c r="D51" s="19">
        <v>1.315972222222222E-2</v>
      </c>
      <c r="E51" s="12">
        <v>100</v>
      </c>
      <c r="F51" s="12">
        <v>582</v>
      </c>
      <c r="G51" s="25">
        <v>4318</v>
      </c>
      <c r="H51" s="18">
        <v>5820</v>
      </c>
      <c r="I51" s="12"/>
      <c r="J51" s="12"/>
      <c r="K51" s="12">
        <v>127</v>
      </c>
      <c r="L51" s="12">
        <v>556</v>
      </c>
      <c r="M51" s="18">
        <v>2433</v>
      </c>
      <c r="N51" s="18">
        <v>4378</v>
      </c>
      <c r="O51" s="12"/>
      <c r="P51" s="12"/>
      <c r="Q51" s="12">
        <v>1</v>
      </c>
      <c r="R51" s="12">
        <v>1</v>
      </c>
      <c r="S51" s="12">
        <v>138</v>
      </c>
      <c r="T51" s="12">
        <v>824</v>
      </c>
    </row>
    <row r="52" spans="1:20">
      <c r="A52" s="12"/>
      <c r="B52" s="69" t="s">
        <v>139</v>
      </c>
      <c r="C52" s="12" t="s">
        <v>140</v>
      </c>
      <c r="D52" s="19">
        <v>2.5046296296296299E-2</v>
      </c>
      <c r="E52" s="12">
        <v>191</v>
      </c>
      <c r="F52" s="12">
        <v>924</v>
      </c>
      <c r="G52" s="25">
        <v>3472</v>
      </c>
      <c r="H52" s="18">
        <v>4838</v>
      </c>
      <c r="I52" s="12"/>
      <c r="J52" s="12"/>
      <c r="K52" s="12">
        <v>150</v>
      </c>
      <c r="L52" s="12">
        <v>585</v>
      </c>
      <c r="M52" s="18">
        <v>3094</v>
      </c>
      <c r="N52" s="18">
        <v>3900</v>
      </c>
      <c r="O52" s="12"/>
      <c r="P52" s="12"/>
      <c r="Q52" s="12">
        <v>18</v>
      </c>
      <c r="R52" s="12">
        <v>55</v>
      </c>
      <c r="S52" s="12">
        <v>380</v>
      </c>
      <c r="T52" s="12">
        <v>2355</v>
      </c>
    </row>
    <row r="53" spans="1:20">
      <c r="A53" s="12"/>
      <c r="B53" s="69" t="s">
        <v>141</v>
      </c>
      <c r="C53" s="12" t="s">
        <v>142</v>
      </c>
      <c r="D53" s="19">
        <v>9.4675925925925917E-3</v>
      </c>
      <c r="E53" s="12">
        <v>98</v>
      </c>
      <c r="F53" s="12">
        <v>376</v>
      </c>
      <c r="G53" s="25">
        <v>2787</v>
      </c>
      <c r="H53" s="18">
        <v>3837</v>
      </c>
      <c r="I53" s="12"/>
      <c r="J53" s="12"/>
      <c r="K53" s="12">
        <v>74</v>
      </c>
      <c r="L53" s="12">
        <v>250</v>
      </c>
      <c r="M53" s="18">
        <v>2561</v>
      </c>
      <c r="N53" s="18">
        <v>3378</v>
      </c>
      <c r="O53" s="12"/>
      <c r="P53" s="12"/>
      <c r="Q53" s="12"/>
      <c r="R53" s="12"/>
      <c r="S53" s="12">
        <v>122</v>
      </c>
      <c r="T53" s="12">
        <v>636</v>
      </c>
    </row>
    <row r="54" spans="1:20">
      <c r="A54" s="12"/>
      <c r="B54" s="69" t="s">
        <v>143</v>
      </c>
      <c r="C54" s="12" t="s">
        <v>144</v>
      </c>
      <c r="D54" s="19">
        <v>3.7500000000000003E-3</v>
      </c>
      <c r="E54" s="12">
        <v>44</v>
      </c>
      <c r="F54" s="12">
        <v>281</v>
      </c>
      <c r="G54" s="25">
        <v>6350</v>
      </c>
      <c r="H54" s="18">
        <v>6386</v>
      </c>
      <c r="I54" s="12"/>
      <c r="J54" s="12"/>
      <c r="K54" s="12">
        <v>25</v>
      </c>
      <c r="L54" s="12">
        <v>95</v>
      </c>
      <c r="M54" s="18">
        <v>2814</v>
      </c>
      <c r="N54" s="18">
        <v>3800</v>
      </c>
      <c r="O54" s="12"/>
      <c r="P54" s="12"/>
      <c r="Q54" s="12"/>
      <c r="R54" s="12"/>
      <c r="S54" s="12">
        <v>42</v>
      </c>
      <c r="T54" s="12">
        <v>228</v>
      </c>
    </row>
    <row r="55" spans="1:20">
      <c r="A55" s="12"/>
      <c r="B55" s="69" t="s">
        <v>145</v>
      </c>
      <c r="C55" s="12" t="s">
        <v>146</v>
      </c>
      <c r="D55" s="19">
        <v>1.7766203703703704E-2</v>
      </c>
      <c r="E55" s="12">
        <v>125</v>
      </c>
      <c r="F55" s="12">
        <v>580</v>
      </c>
      <c r="G55" s="25">
        <v>3374</v>
      </c>
      <c r="H55" s="18">
        <v>4640</v>
      </c>
      <c r="I55" s="48">
        <f>SUM(F55:F58)/SUM(E55:E58)</f>
        <v>4.8466386554621845</v>
      </c>
      <c r="J55" s="12"/>
      <c r="K55" s="12">
        <v>130</v>
      </c>
      <c r="L55" s="12">
        <v>530</v>
      </c>
      <c r="M55" s="18">
        <v>2272</v>
      </c>
      <c r="N55" s="18">
        <v>4077</v>
      </c>
      <c r="O55" s="48">
        <f>SUM(L55:L58)/SUM(K55:K58)</f>
        <v>4.3900990099009904</v>
      </c>
      <c r="P55" s="12"/>
      <c r="Q55" s="12">
        <v>1</v>
      </c>
      <c r="R55" s="12">
        <v>6</v>
      </c>
      <c r="S55" s="12">
        <v>302</v>
      </c>
      <c r="T55" s="12">
        <v>1733</v>
      </c>
    </row>
    <row r="56" spans="1:20">
      <c r="A56" s="12"/>
      <c r="B56" s="69" t="s">
        <v>147</v>
      </c>
      <c r="C56" s="12" t="s">
        <v>148</v>
      </c>
      <c r="D56" s="19">
        <v>4.2939814814814811E-3</v>
      </c>
      <c r="E56" s="12">
        <v>50</v>
      </c>
      <c r="F56" s="12">
        <v>239</v>
      </c>
      <c r="G56" s="25">
        <v>3282</v>
      </c>
      <c r="H56" s="18">
        <v>4780</v>
      </c>
      <c r="I56" s="12"/>
      <c r="J56" s="12"/>
      <c r="K56" s="12">
        <v>13</v>
      </c>
      <c r="L56" s="12">
        <v>51</v>
      </c>
      <c r="M56" s="18">
        <v>2200</v>
      </c>
      <c r="N56" s="18">
        <v>3923</v>
      </c>
      <c r="O56" s="12"/>
      <c r="P56" s="12"/>
      <c r="Q56" s="12"/>
      <c r="R56" s="12"/>
      <c r="S56" s="12">
        <v>57</v>
      </c>
      <c r="T56" s="12">
        <v>354</v>
      </c>
    </row>
    <row r="57" spans="1:20">
      <c r="A57" s="12"/>
      <c r="B57" s="69" t="s">
        <v>149</v>
      </c>
      <c r="C57" s="12" t="s">
        <v>150</v>
      </c>
      <c r="D57" s="19">
        <v>2.5243055555555557E-2</v>
      </c>
      <c r="E57" s="12">
        <v>180</v>
      </c>
      <c r="F57" s="12">
        <v>933</v>
      </c>
      <c r="G57" s="25">
        <v>4705</v>
      </c>
      <c r="H57" s="18">
        <v>5183</v>
      </c>
      <c r="I57" s="12"/>
      <c r="J57" s="12"/>
      <c r="K57" s="12">
        <v>188</v>
      </c>
      <c r="L57" s="12">
        <v>815</v>
      </c>
      <c r="M57" s="18">
        <v>4000</v>
      </c>
      <c r="N57" s="18">
        <v>4335</v>
      </c>
      <c r="O57" s="12"/>
      <c r="P57" s="12"/>
      <c r="Q57" s="12">
        <v>3</v>
      </c>
      <c r="R57" s="12">
        <v>8</v>
      </c>
      <c r="S57" s="12">
        <v>430</v>
      </c>
      <c r="T57" s="12">
        <v>2351</v>
      </c>
    </row>
    <row r="58" spans="1:20">
      <c r="A58" s="27"/>
      <c r="B58" s="69" t="s">
        <v>151</v>
      </c>
      <c r="C58" s="12" t="s">
        <v>152</v>
      </c>
      <c r="D58" s="19">
        <v>2.225694444444444E-2</v>
      </c>
      <c r="E58" s="12">
        <v>121</v>
      </c>
      <c r="F58" s="12">
        <v>555</v>
      </c>
      <c r="G58" s="25">
        <v>3966</v>
      </c>
      <c r="H58" s="18">
        <v>4587</v>
      </c>
      <c r="I58" s="12"/>
      <c r="J58" s="12"/>
      <c r="K58" s="12">
        <v>174</v>
      </c>
      <c r="L58" s="12">
        <v>821</v>
      </c>
      <c r="M58" s="18">
        <v>4344</v>
      </c>
      <c r="N58" s="18">
        <v>4718</v>
      </c>
      <c r="O58" s="12"/>
      <c r="P58" s="12"/>
      <c r="Q58" s="12"/>
      <c r="R58" s="12"/>
      <c r="S58" s="12">
        <v>231</v>
      </c>
      <c r="T58" s="12">
        <v>1602</v>
      </c>
    </row>
    <row r="59" spans="1:20">
      <c r="B59" s="69" t="s">
        <v>153</v>
      </c>
      <c r="C59" s="12" t="s">
        <v>154</v>
      </c>
      <c r="D59" s="19">
        <v>2.6041666666666665E-3</v>
      </c>
      <c r="E59" s="12">
        <v>18</v>
      </c>
      <c r="F59" s="12">
        <v>59</v>
      </c>
      <c r="G59" s="25">
        <v>2022</v>
      </c>
      <c r="H59" s="18">
        <v>3278</v>
      </c>
      <c r="I59" s="48">
        <f>SUM(F59:F62)/SUM(E59:E62)</f>
        <v>4.5378378378378379</v>
      </c>
      <c r="J59" s="12"/>
      <c r="K59" s="12">
        <v>21</v>
      </c>
      <c r="L59" s="12">
        <v>84</v>
      </c>
      <c r="M59" s="18">
        <v>2430</v>
      </c>
      <c r="N59" s="18">
        <v>4000</v>
      </c>
      <c r="O59" s="48">
        <f>SUM(L59:L62)/SUM(K59:K62)</f>
        <v>3.906422018348624</v>
      </c>
      <c r="P59" s="12"/>
      <c r="Q59" s="12"/>
      <c r="R59" s="12"/>
      <c r="S59" s="12">
        <v>42</v>
      </c>
      <c r="T59" s="12">
        <v>259</v>
      </c>
    </row>
    <row r="60" spans="1:20">
      <c r="B60" s="69" t="s">
        <v>155</v>
      </c>
      <c r="C60" s="12" t="s">
        <v>156</v>
      </c>
      <c r="D60" s="19">
        <v>3.3043981481481487E-2</v>
      </c>
      <c r="E60" s="12">
        <v>303</v>
      </c>
      <c r="F60" s="12">
        <v>1340</v>
      </c>
      <c r="G60" s="25">
        <v>3605</v>
      </c>
      <c r="H60" s="18">
        <v>4422</v>
      </c>
      <c r="I60" s="12"/>
      <c r="J60" s="12"/>
      <c r="K60" s="12">
        <v>256</v>
      </c>
      <c r="L60" s="12">
        <v>938</v>
      </c>
      <c r="M60" s="18">
        <v>3124</v>
      </c>
      <c r="N60" s="18">
        <v>4422</v>
      </c>
      <c r="O60" s="12"/>
      <c r="P60" s="12"/>
      <c r="Q60" s="12"/>
      <c r="R60" s="12"/>
      <c r="S60" s="12">
        <v>762</v>
      </c>
      <c r="T60" s="12">
        <v>4368</v>
      </c>
    </row>
    <row r="61" spans="1:20">
      <c r="B61" s="69" t="s">
        <v>157</v>
      </c>
      <c r="C61" s="12" t="s">
        <v>158</v>
      </c>
      <c r="D61" s="19">
        <v>5.5787037037037038E-3</v>
      </c>
      <c r="E61" s="12">
        <v>49</v>
      </c>
      <c r="F61" s="12">
        <v>280</v>
      </c>
      <c r="G61" s="25">
        <v>3753</v>
      </c>
      <c r="H61" s="18">
        <v>5714</v>
      </c>
      <c r="I61" s="12"/>
      <c r="J61" s="12"/>
      <c r="K61" s="12">
        <v>29</v>
      </c>
      <c r="L61" s="12">
        <v>137</v>
      </c>
      <c r="M61" s="18">
        <v>4770</v>
      </c>
      <c r="N61" s="18">
        <v>4724</v>
      </c>
      <c r="O61" s="12"/>
      <c r="P61" s="12"/>
      <c r="Q61" s="12">
        <v>3</v>
      </c>
      <c r="R61" s="12">
        <v>17</v>
      </c>
      <c r="S61" s="12">
        <v>112</v>
      </c>
      <c r="T61" s="12">
        <v>659</v>
      </c>
    </row>
    <row r="62" spans="1:20">
      <c r="B62" s="69" t="s">
        <v>159</v>
      </c>
      <c r="C62" s="12" t="s">
        <v>160</v>
      </c>
      <c r="D62" s="19">
        <v>1.9016203703703705E-2</v>
      </c>
      <c r="E62" s="12">
        <v>0</v>
      </c>
      <c r="F62" s="12">
        <v>0</v>
      </c>
      <c r="G62" s="25">
        <v>0</v>
      </c>
      <c r="H62" s="18">
        <v>0</v>
      </c>
      <c r="I62" s="12"/>
      <c r="J62" s="12"/>
      <c r="K62" s="12">
        <v>239</v>
      </c>
      <c r="L62" s="12">
        <v>970</v>
      </c>
      <c r="M62" s="18">
        <v>3862</v>
      </c>
      <c r="N62" s="18">
        <v>4059</v>
      </c>
      <c r="O62" s="12"/>
      <c r="P62" s="12"/>
      <c r="Q62" s="12"/>
      <c r="R62" s="12"/>
      <c r="S62" s="12">
        <v>344</v>
      </c>
      <c r="T62" s="12">
        <v>1952</v>
      </c>
    </row>
    <row r="63" spans="1:20">
      <c r="B63" s="69" t="s">
        <v>161</v>
      </c>
      <c r="C63" s="12" t="s">
        <v>162</v>
      </c>
      <c r="D63" s="19">
        <v>2.1400462962962965E-2</v>
      </c>
      <c r="E63" s="12">
        <v>102</v>
      </c>
      <c r="F63" s="12">
        <v>200</v>
      </c>
      <c r="G63" s="25">
        <v>1608</v>
      </c>
      <c r="H63" s="18">
        <v>1961</v>
      </c>
      <c r="I63" s="48">
        <f>SUM(F63:F63)/SUM(E63:E63)</f>
        <v>1.9607843137254901</v>
      </c>
      <c r="J63" s="12"/>
      <c r="K63" s="12">
        <v>118</v>
      </c>
      <c r="L63" s="12">
        <v>343</v>
      </c>
      <c r="M63" s="18">
        <v>2300</v>
      </c>
      <c r="N63" s="18">
        <v>2907</v>
      </c>
      <c r="O63" s="48">
        <f>SUM(L63:L63)/SUM(K63:K63)</f>
        <v>2.906779661016949</v>
      </c>
      <c r="P63" s="12"/>
      <c r="Q63" s="12"/>
      <c r="R63" s="12"/>
      <c r="S63" s="12">
        <v>624</v>
      </c>
      <c r="T63" s="12">
        <v>3686</v>
      </c>
    </row>
    <row r="64" spans="1:20">
      <c r="B64" s="69" t="s">
        <v>163</v>
      </c>
      <c r="C64" s="12" t="s">
        <v>164</v>
      </c>
      <c r="D64" s="19">
        <v>3.0462962962962966E-2</v>
      </c>
      <c r="E64" s="12">
        <v>253</v>
      </c>
      <c r="F64" s="12">
        <v>1245</v>
      </c>
      <c r="G64" s="25">
        <v>4901</v>
      </c>
      <c r="H64" s="18">
        <v>5066</v>
      </c>
      <c r="I64" s="48">
        <f>SUM(F64:F67)/SUM(E64:E67)</f>
        <v>4.8471337579617835</v>
      </c>
      <c r="J64" s="12"/>
      <c r="K64" s="12">
        <v>183</v>
      </c>
      <c r="L64" s="12">
        <v>927</v>
      </c>
      <c r="M64" s="18">
        <v>4901</v>
      </c>
      <c r="N64" s="18">
        <v>5066</v>
      </c>
      <c r="O64" s="48">
        <f>SUM(L64:L67)/SUM(K64:K67)</f>
        <v>5.3591160220994478</v>
      </c>
      <c r="P64" s="12"/>
      <c r="Q64" s="12">
        <v>4</v>
      </c>
      <c r="R64" s="12">
        <v>30</v>
      </c>
      <c r="S64" s="12">
        <v>421</v>
      </c>
      <c r="T64" s="12">
        <v>2353</v>
      </c>
    </row>
    <row r="65" spans="2:20">
      <c r="B65" s="69" t="s">
        <v>165</v>
      </c>
      <c r="C65" s="12" t="s">
        <v>166</v>
      </c>
      <c r="D65" s="19">
        <v>4.9074074074074072E-3</v>
      </c>
      <c r="E65" s="12">
        <v>42</v>
      </c>
      <c r="F65" s="12">
        <v>195</v>
      </c>
      <c r="G65" s="25">
        <v>2967</v>
      </c>
      <c r="H65" s="18">
        <v>4643</v>
      </c>
      <c r="I65" s="12"/>
      <c r="J65" s="12"/>
      <c r="K65" s="12">
        <v>31</v>
      </c>
      <c r="L65" s="12">
        <v>174</v>
      </c>
      <c r="M65" s="18">
        <v>4263</v>
      </c>
      <c r="N65" s="18">
        <v>5613</v>
      </c>
      <c r="O65" s="12"/>
      <c r="P65" s="12"/>
      <c r="Q65" s="12"/>
      <c r="R65" s="12"/>
      <c r="S65" s="12">
        <v>84</v>
      </c>
      <c r="T65" s="12">
        <v>593</v>
      </c>
    </row>
    <row r="66" spans="2:20">
      <c r="B66" s="69" t="s">
        <v>167</v>
      </c>
      <c r="C66" s="12" t="s">
        <v>168</v>
      </c>
      <c r="D66" s="19">
        <v>4.8611111111111112E-3</v>
      </c>
      <c r="E66" s="12">
        <v>7</v>
      </c>
      <c r="F66" s="12">
        <v>14</v>
      </c>
      <c r="G66" s="25">
        <v>1414</v>
      </c>
      <c r="H66" s="18">
        <v>2000</v>
      </c>
      <c r="I66" s="12"/>
      <c r="J66" s="12"/>
      <c r="K66" s="12">
        <v>38</v>
      </c>
      <c r="L66" s="12">
        <v>202</v>
      </c>
      <c r="M66" s="18">
        <v>4758</v>
      </c>
      <c r="N66" s="18">
        <v>5316</v>
      </c>
      <c r="O66" s="12"/>
      <c r="P66" s="12"/>
      <c r="Q66" s="12"/>
      <c r="R66" s="12"/>
      <c r="S66" s="12">
        <v>132</v>
      </c>
      <c r="T66" s="12">
        <v>724</v>
      </c>
    </row>
    <row r="67" spans="2:20">
      <c r="B67" s="69" t="s">
        <v>169</v>
      </c>
      <c r="C67" s="12" t="s">
        <v>170</v>
      </c>
      <c r="D67" s="19">
        <v>1.9074074074074073E-2</v>
      </c>
      <c r="E67" s="12">
        <v>169</v>
      </c>
      <c r="F67" s="12">
        <v>829</v>
      </c>
      <c r="G67" s="25">
        <v>4902</v>
      </c>
      <c r="H67" s="18">
        <v>4905</v>
      </c>
      <c r="I67" s="12"/>
      <c r="J67" s="12"/>
      <c r="K67" s="12">
        <v>110</v>
      </c>
      <c r="L67" s="12">
        <v>637</v>
      </c>
      <c r="M67" s="18">
        <v>6328</v>
      </c>
      <c r="N67" s="18">
        <v>5791</v>
      </c>
      <c r="O67" s="12"/>
      <c r="P67" s="12"/>
      <c r="Q67" s="12"/>
      <c r="R67" s="12"/>
      <c r="S67" s="12">
        <v>317</v>
      </c>
      <c r="T67" s="12">
        <v>2014</v>
      </c>
    </row>
    <row r="68" spans="2:20">
      <c r="B68" s="69" t="s">
        <v>171</v>
      </c>
      <c r="C68" s="12" t="s">
        <v>172</v>
      </c>
      <c r="D68" s="19">
        <v>2.0381944444444446E-2</v>
      </c>
      <c r="E68" s="12">
        <v>120</v>
      </c>
      <c r="F68" s="12">
        <v>918</v>
      </c>
      <c r="G68" s="25">
        <v>7473</v>
      </c>
      <c r="H68" s="18">
        <v>7650</v>
      </c>
      <c r="I68" s="48">
        <f>SUM(F68:F70)/SUM(E68:E70)</f>
        <v>6.5909090909090908</v>
      </c>
      <c r="J68" s="12"/>
      <c r="K68" s="12">
        <v>118</v>
      </c>
      <c r="L68" s="12">
        <v>1038</v>
      </c>
      <c r="M68" s="18">
        <v>8774</v>
      </c>
      <c r="N68" s="18">
        <v>8797</v>
      </c>
      <c r="O68" s="48">
        <f>SUM(L68:L70)/SUM(K68:K70)</f>
        <v>6.9804878048780488</v>
      </c>
      <c r="P68" s="12"/>
      <c r="Q68" s="12"/>
      <c r="R68" s="12"/>
      <c r="S68" s="12">
        <v>366</v>
      </c>
      <c r="T68" s="12">
        <v>2213</v>
      </c>
    </row>
    <row r="69" spans="2:20">
      <c r="B69" s="69" t="s">
        <v>173</v>
      </c>
      <c r="C69" s="12" t="s">
        <v>174</v>
      </c>
      <c r="D69" s="19">
        <v>1.1354166666666667E-2</v>
      </c>
      <c r="E69" s="12">
        <v>56</v>
      </c>
      <c r="F69" s="12">
        <v>276</v>
      </c>
      <c r="G69" s="25">
        <v>2855</v>
      </c>
      <c r="H69" s="18">
        <v>4929</v>
      </c>
      <c r="I69" s="12"/>
      <c r="J69" s="12"/>
      <c r="K69" s="12">
        <v>66</v>
      </c>
      <c r="L69" s="12">
        <v>309</v>
      </c>
      <c r="M69" s="18">
        <v>3149</v>
      </c>
      <c r="N69" s="18">
        <v>4682</v>
      </c>
      <c r="O69" s="12"/>
      <c r="P69" s="12"/>
      <c r="Q69" s="12">
        <v>39</v>
      </c>
      <c r="R69" s="12">
        <v>167</v>
      </c>
      <c r="S69" s="12">
        <v>252</v>
      </c>
      <c r="T69" s="12">
        <v>1214</v>
      </c>
    </row>
    <row r="70" spans="2:20">
      <c r="B70" s="69" t="s">
        <v>175</v>
      </c>
      <c r="C70" s="12" t="s">
        <v>176</v>
      </c>
      <c r="D70" s="19">
        <v>2.1180555555555553E-3</v>
      </c>
      <c r="E70" s="12">
        <v>22</v>
      </c>
      <c r="F70" s="12">
        <v>111</v>
      </c>
      <c r="G70" s="25">
        <v>2738</v>
      </c>
      <c r="H70" s="18">
        <v>4045</v>
      </c>
      <c r="I70" s="12"/>
      <c r="J70" s="12"/>
      <c r="K70" s="12">
        <v>21</v>
      </c>
      <c r="L70" s="12">
        <v>84</v>
      </c>
      <c r="M70" s="18">
        <v>1927</v>
      </c>
      <c r="N70" s="18">
        <v>4000</v>
      </c>
      <c r="O70" s="12"/>
      <c r="P70" s="12"/>
      <c r="Q70" s="12">
        <v>3</v>
      </c>
      <c r="R70" s="12">
        <v>27</v>
      </c>
      <c r="S70" s="12">
        <v>62</v>
      </c>
      <c r="T70" s="12">
        <v>320</v>
      </c>
    </row>
    <row r="71" spans="2:20">
      <c r="B71" s="69" t="s">
        <v>177</v>
      </c>
      <c r="C71" s="12" t="s">
        <v>178</v>
      </c>
      <c r="D71" s="19">
        <v>1.5381944444444443E-2</v>
      </c>
      <c r="E71" s="12">
        <v>142</v>
      </c>
      <c r="F71" s="12">
        <v>787</v>
      </c>
      <c r="G71" s="25">
        <v>4376</v>
      </c>
      <c r="H71" s="18">
        <v>5542</v>
      </c>
      <c r="I71" s="48">
        <f>SUM(F71:F75)/SUM(E71:E75)</f>
        <v>5.1305970149253728</v>
      </c>
      <c r="J71" s="12"/>
      <c r="K71" s="12">
        <v>105</v>
      </c>
      <c r="L71" s="12">
        <v>676</v>
      </c>
      <c r="M71" s="18">
        <v>6777</v>
      </c>
      <c r="N71" s="18">
        <v>6438</v>
      </c>
      <c r="O71" s="48">
        <f>SUM(L71:L75)/SUM(K71:K75)</f>
        <v>5.2358974358974359</v>
      </c>
      <c r="P71" s="12"/>
      <c r="Q71" s="12">
        <v>3</v>
      </c>
      <c r="R71" s="12">
        <v>10</v>
      </c>
      <c r="S71" s="12">
        <v>128</v>
      </c>
      <c r="T71" s="12">
        <v>791</v>
      </c>
    </row>
    <row r="72" spans="2:20">
      <c r="B72" s="69" t="s">
        <v>179</v>
      </c>
      <c r="C72" s="26" t="s">
        <v>180</v>
      </c>
      <c r="D72" s="19">
        <v>1.8518518518518517E-3</v>
      </c>
      <c r="E72" s="12">
        <v>17</v>
      </c>
      <c r="F72" s="12">
        <v>117</v>
      </c>
      <c r="G72" s="25">
        <v>4837</v>
      </c>
      <c r="H72" s="18">
        <v>6882</v>
      </c>
      <c r="I72" s="12"/>
      <c r="J72" s="12"/>
      <c r="K72" s="12">
        <v>5</v>
      </c>
      <c r="L72" s="12">
        <v>25</v>
      </c>
      <c r="M72" s="18">
        <v>3406</v>
      </c>
      <c r="N72" s="18">
        <v>5000</v>
      </c>
      <c r="O72" s="12"/>
      <c r="P72" s="12"/>
      <c r="Q72" s="12"/>
      <c r="R72" s="12"/>
      <c r="S72" s="12">
        <v>35</v>
      </c>
      <c r="T72" s="12">
        <v>174</v>
      </c>
    </row>
    <row r="73" spans="2:20">
      <c r="B73" s="69" t="s">
        <v>181</v>
      </c>
      <c r="C73" s="12" t="s">
        <v>182</v>
      </c>
      <c r="D73" s="19">
        <v>1.8090277777777778E-2</v>
      </c>
      <c r="E73" s="12">
        <v>114</v>
      </c>
      <c r="F73" s="12">
        <v>538</v>
      </c>
      <c r="G73" s="25">
        <v>3822</v>
      </c>
      <c r="H73" s="18">
        <v>4719</v>
      </c>
      <c r="I73" s="12"/>
      <c r="J73" s="12"/>
      <c r="K73" s="12">
        <v>124</v>
      </c>
      <c r="L73" s="12">
        <v>603</v>
      </c>
      <c r="M73" s="18">
        <v>4444</v>
      </c>
      <c r="N73" s="18">
        <v>4863</v>
      </c>
      <c r="O73" s="12"/>
      <c r="P73" s="12"/>
      <c r="Q73" s="12"/>
      <c r="R73" s="12"/>
      <c r="S73" s="12">
        <v>383</v>
      </c>
      <c r="T73" s="12">
        <v>2330</v>
      </c>
    </row>
    <row r="74" spans="2:20">
      <c r="B74" s="69" t="s">
        <v>183</v>
      </c>
      <c r="C74" s="12" t="s">
        <v>184</v>
      </c>
      <c r="D74" s="19">
        <v>1.3020833333333334E-2</v>
      </c>
      <c r="E74" s="12">
        <v>155</v>
      </c>
      <c r="F74" s="12">
        <v>840</v>
      </c>
      <c r="G74" s="25">
        <v>4528</v>
      </c>
      <c r="H74" s="18">
        <v>5419</v>
      </c>
      <c r="I74" s="12"/>
      <c r="J74" s="12"/>
      <c r="K74" s="12">
        <v>75</v>
      </c>
      <c r="L74" s="12">
        <v>399</v>
      </c>
      <c r="M74" s="18">
        <v>3760</v>
      </c>
      <c r="N74" s="18">
        <v>5320</v>
      </c>
      <c r="O74" s="12"/>
      <c r="P74" s="12"/>
      <c r="Q74" s="12"/>
      <c r="R74" s="12"/>
      <c r="S74" s="12">
        <v>245</v>
      </c>
      <c r="T74" s="12">
        <v>1460</v>
      </c>
    </row>
    <row r="75" spans="2:20">
      <c r="B75" s="69" t="s">
        <v>185</v>
      </c>
      <c r="C75" s="12" t="s">
        <v>186</v>
      </c>
      <c r="D75" s="19">
        <v>1.252314814814815E-2</v>
      </c>
      <c r="E75" s="12">
        <v>108</v>
      </c>
      <c r="F75" s="12">
        <v>468</v>
      </c>
      <c r="G75" s="25">
        <v>2745</v>
      </c>
      <c r="H75" s="18">
        <v>4333</v>
      </c>
      <c r="I75" s="12"/>
      <c r="J75" s="12"/>
      <c r="K75" s="12">
        <v>81</v>
      </c>
      <c r="L75" s="12">
        <v>339</v>
      </c>
      <c r="M75" s="18">
        <v>2445</v>
      </c>
      <c r="N75" s="18">
        <v>4185</v>
      </c>
      <c r="O75" s="12"/>
      <c r="P75" s="12"/>
      <c r="Q75" s="12"/>
      <c r="R75" s="12"/>
      <c r="S75" s="12">
        <v>306</v>
      </c>
      <c r="T75" s="12">
        <v>1765</v>
      </c>
    </row>
    <row r="76" spans="2:20">
      <c r="B76" s="69" t="s">
        <v>187</v>
      </c>
      <c r="C76" s="12" t="s">
        <v>188</v>
      </c>
      <c r="D76" s="19">
        <v>2.2314814814814815E-2</v>
      </c>
      <c r="E76" s="12">
        <v>116</v>
      </c>
      <c r="F76" s="12">
        <v>459</v>
      </c>
      <c r="G76" s="25">
        <v>2666</v>
      </c>
      <c r="H76" s="18">
        <v>3957</v>
      </c>
      <c r="I76" s="48">
        <f>SUM(F76:F83)/SUM(E76:E83)</f>
        <v>4.382262996941896</v>
      </c>
      <c r="J76" s="12"/>
      <c r="K76" s="12">
        <v>153</v>
      </c>
      <c r="L76" s="12">
        <v>606</v>
      </c>
      <c r="M76" s="18">
        <v>3095</v>
      </c>
      <c r="N76" s="18">
        <v>3961</v>
      </c>
      <c r="O76" s="48">
        <f>SUM(L76:L83)/SUM(K76:K83)</f>
        <v>4.1704745166959576</v>
      </c>
      <c r="P76" s="12"/>
      <c r="Q76" s="12"/>
      <c r="R76" s="12"/>
      <c r="S76" s="12">
        <v>428</v>
      </c>
      <c r="T76" s="12">
        <v>2584</v>
      </c>
    </row>
    <row r="77" spans="2:20">
      <c r="B77" s="69" t="s">
        <v>189</v>
      </c>
      <c r="C77" s="12" t="s">
        <v>190</v>
      </c>
      <c r="D77" s="19">
        <v>2.3819444444444445E-2</v>
      </c>
      <c r="E77" s="12">
        <v>202</v>
      </c>
      <c r="F77" s="12">
        <v>1033</v>
      </c>
      <c r="G77" s="25">
        <v>3683</v>
      </c>
      <c r="H77" s="18">
        <v>5114</v>
      </c>
      <c r="I77" s="12"/>
      <c r="J77" s="12"/>
      <c r="K77" s="12">
        <v>156</v>
      </c>
      <c r="L77" s="18">
        <v>496</v>
      </c>
      <c r="M77" s="18">
        <v>2518</v>
      </c>
      <c r="N77" s="18">
        <v>3179</v>
      </c>
      <c r="O77" s="12"/>
      <c r="P77" s="12"/>
      <c r="Q77" s="12"/>
      <c r="R77" s="12"/>
      <c r="S77" s="12">
        <v>370</v>
      </c>
      <c r="T77" s="12">
        <v>2207</v>
      </c>
    </row>
    <row r="78" spans="2:20">
      <c r="B78" s="69" t="s">
        <v>191</v>
      </c>
      <c r="C78" s="12" t="s">
        <v>192</v>
      </c>
      <c r="D78" s="19">
        <v>1.726851851851852E-2</v>
      </c>
      <c r="E78" s="12">
        <v>74</v>
      </c>
      <c r="F78" s="12">
        <v>370</v>
      </c>
      <c r="G78" s="25">
        <v>4054</v>
      </c>
      <c r="H78" s="18">
        <v>5000</v>
      </c>
      <c r="I78" s="12"/>
      <c r="J78" s="12"/>
      <c r="K78" s="12">
        <v>124</v>
      </c>
      <c r="L78" s="12">
        <v>543</v>
      </c>
      <c r="M78" s="18">
        <v>3514</v>
      </c>
      <c r="N78" s="18">
        <v>4379</v>
      </c>
      <c r="O78" s="12"/>
      <c r="P78" s="12"/>
      <c r="Q78" s="12"/>
      <c r="R78" s="12"/>
      <c r="S78" s="12">
        <v>349</v>
      </c>
      <c r="T78" s="12">
        <v>2056</v>
      </c>
    </row>
    <row r="79" spans="2:20">
      <c r="B79" s="69" t="s">
        <v>193</v>
      </c>
      <c r="C79" s="12" t="s">
        <v>194</v>
      </c>
      <c r="D79" s="19">
        <v>3.6377314814814814E-2</v>
      </c>
      <c r="E79" s="12">
        <v>226</v>
      </c>
      <c r="F79" s="12">
        <v>804</v>
      </c>
      <c r="G79" s="25">
        <v>3222</v>
      </c>
      <c r="H79" s="18">
        <v>3558</v>
      </c>
      <c r="I79" s="12"/>
      <c r="J79" s="12"/>
      <c r="K79" s="12">
        <v>264</v>
      </c>
      <c r="L79" s="12">
        <v>795</v>
      </c>
      <c r="M79" s="18">
        <v>2455</v>
      </c>
      <c r="N79" s="18">
        <v>3011</v>
      </c>
      <c r="O79" s="12"/>
      <c r="P79" s="12"/>
      <c r="Q79" s="12"/>
      <c r="R79" s="12"/>
      <c r="S79" s="12">
        <v>880</v>
      </c>
      <c r="T79" s="12">
        <v>4539</v>
      </c>
    </row>
    <row r="80" spans="2:20">
      <c r="B80" s="69" t="s">
        <v>195</v>
      </c>
      <c r="C80" s="12" t="s">
        <v>196</v>
      </c>
      <c r="D80" s="19">
        <v>1.1249999999999998E-2</v>
      </c>
      <c r="E80" s="12">
        <v>61</v>
      </c>
      <c r="F80" s="12">
        <v>247</v>
      </c>
      <c r="G80" s="25">
        <v>3086</v>
      </c>
      <c r="H80" s="18">
        <v>4049</v>
      </c>
      <c r="I80" s="48">
        <f>SUM(F80:F83)/SUM(E80:E83)</f>
        <v>4.4986225895316805</v>
      </c>
      <c r="J80" s="12"/>
      <c r="K80" s="12">
        <v>51</v>
      </c>
      <c r="L80" s="12">
        <v>217</v>
      </c>
      <c r="M80" s="18">
        <v>2543</v>
      </c>
      <c r="N80" s="18">
        <v>4255</v>
      </c>
      <c r="O80" s="48">
        <f>SUM(L80:L83)/SUM(K80:K83)</f>
        <v>5.2290249433106579</v>
      </c>
      <c r="P80" s="12"/>
      <c r="Q80" s="12"/>
      <c r="R80" s="12"/>
      <c r="S80" s="12">
        <v>209</v>
      </c>
      <c r="T80" s="12">
        <v>1237</v>
      </c>
    </row>
    <row r="81" spans="2:22">
      <c r="B81" s="69" t="s">
        <v>197</v>
      </c>
      <c r="C81" s="12" t="s">
        <v>198</v>
      </c>
      <c r="D81" s="19">
        <v>1.1689814814814814E-2</v>
      </c>
      <c r="E81" s="12">
        <v>109</v>
      </c>
      <c r="F81" s="12">
        <v>545</v>
      </c>
      <c r="G81" s="25">
        <v>4687</v>
      </c>
      <c r="H81" s="18">
        <v>5000</v>
      </c>
      <c r="I81" s="12"/>
      <c r="J81" s="12"/>
      <c r="K81" s="12">
        <v>104</v>
      </c>
      <c r="L81" s="12">
        <v>594</v>
      </c>
      <c r="M81" s="18">
        <v>4045</v>
      </c>
      <c r="N81" s="18">
        <v>5712</v>
      </c>
      <c r="O81" s="12"/>
      <c r="P81" s="12"/>
      <c r="Q81" s="12"/>
      <c r="R81" s="12"/>
      <c r="S81" s="12">
        <v>399</v>
      </c>
      <c r="T81" s="12">
        <v>1977</v>
      </c>
    </row>
    <row r="82" spans="2:22">
      <c r="B82" s="69" t="s">
        <v>199</v>
      </c>
      <c r="C82" s="12" t="s">
        <v>200</v>
      </c>
      <c r="D82" s="19">
        <v>1.7962962962962962E-2</v>
      </c>
      <c r="E82" s="12">
        <v>118</v>
      </c>
      <c r="F82" s="12">
        <v>533</v>
      </c>
      <c r="G82" s="25">
        <v>3512</v>
      </c>
      <c r="H82" s="18">
        <v>4517</v>
      </c>
      <c r="I82" s="12"/>
      <c r="J82" s="12"/>
      <c r="K82" s="12">
        <v>192</v>
      </c>
      <c r="L82" s="12">
        <v>1070</v>
      </c>
      <c r="M82" s="18">
        <v>6096</v>
      </c>
      <c r="N82" s="18">
        <v>5573</v>
      </c>
      <c r="O82" s="12"/>
      <c r="P82" s="12"/>
      <c r="Q82" s="12"/>
      <c r="R82" s="12"/>
      <c r="S82" s="12">
        <v>253</v>
      </c>
      <c r="T82" s="12">
        <v>1346</v>
      </c>
    </row>
    <row r="83" spans="2:22">
      <c r="B83" s="69" t="s">
        <v>201</v>
      </c>
      <c r="C83" s="12" t="s">
        <v>202</v>
      </c>
      <c r="D83" s="19">
        <v>1.3900462962962962E-2</v>
      </c>
      <c r="E83" s="12">
        <v>75</v>
      </c>
      <c r="F83" s="12">
        <v>308</v>
      </c>
      <c r="G83" s="25">
        <v>2764</v>
      </c>
      <c r="H83" s="18">
        <v>4107</v>
      </c>
      <c r="I83" s="12"/>
      <c r="J83" s="12"/>
      <c r="K83" s="12">
        <v>94</v>
      </c>
      <c r="L83" s="12">
        <v>425</v>
      </c>
      <c r="M83" s="18">
        <v>3741</v>
      </c>
      <c r="N83" s="18">
        <v>4521</v>
      </c>
      <c r="O83" s="12"/>
      <c r="P83" s="12"/>
      <c r="Q83" s="12">
        <v>5</v>
      </c>
      <c r="R83" s="12">
        <v>13</v>
      </c>
      <c r="S83" s="12">
        <v>473</v>
      </c>
      <c r="T83" s="12">
        <v>2702</v>
      </c>
    </row>
    <row r="84" spans="2:22">
      <c r="B84" s="69" t="s">
        <v>203</v>
      </c>
      <c r="C84" s="12" t="s">
        <v>204</v>
      </c>
      <c r="D84" s="19">
        <v>3.4062500000000002E-2</v>
      </c>
      <c r="E84" s="12">
        <v>235</v>
      </c>
      <c r="F84" s="12">
        <v>1036</v>
      </c>
      <c r="G84" s="25">
        <v>3276</v>
      </c>
      <c r="H84" s="18">
        <v>4409</v>
      </c>
      <c r="I84" s="48">
        <f>SUM(F84:F86)/SUM(E84:E86)</f>
        <v>4.7690531177829101</v>
      </c>
      <c r="J84" s="48">
        <f>SUM(F84:F105)/SUM(E84:E105)</f>
        <v>4.6748358862144421</v>
      </c>
      <c r="K84" s="12">
        <v>196</v>
      </c>
      <c r="L84" s="12">
        <v>936</v>
      </c>
      <c r="M84" s="18">
        <v>3691</v>
      </c>
      <c r="N84" s="18">
        <v>4776</v>
      </c>
      <c r="O84" s="48">
        <f>SUM(L84:L86)/SUM(K84:K86)</f>
        <v>4.6658767772511851</v>
      </c>
      <c r="P84" s="48">
        <f>SUM(L84:L105)/SUM(K84:K105)</f>
        <v>4.766079295154185</v>
      </c>
      <c r="Q84" s="48"/>
      <c r="R84" s="48"/>
      <c r="S84" s="12">
        <v>814</v>
      </c>
      <c r="T84" s="12">
        <v>4619</v>
      </c>
    </row>
    <row r="85" spans="2:22">
      <c r="B85" s="69" t="s">
        <v>205</v>
      </c>
      <c r="C85" s="12" t="s">
        <v>206</v>
      </c>
      <c r="D85" s="19">
        <v>2.4120370370370372E-2</v>
      </c>
      <c r="E85" s="12">
        <v>153</v>
      </c>
      <c r="F85" s="12">
        <v>813</v>
      </c>
      <c r="G85" s="25">
        <v>4178</v>
      </c>
      <c r="H85" s="18">
        <v>5314</v>
      </c>
      <c r="I85" s="12"/>
      <c r="J85" s="12"/>
      <c r="K85" s="12">
        <v>122</v>
      </c>
      <c r="L85" s="12">
        <v>539</v>
      </c>
      <c r="M85" s="18">
        <v>3774</v>
      </c>
      <c r="N85" s="18">
        <v>4418</v>
      </c>
      <c r="O85" s="12"/>
      <c r="P85" s="12"/>
      <c r="Q85" s="12"/>
      <c r="R85" s="12"/>
      <c r="S85" s="12">
        <v>257</v>
      </c>
      <c r="T85" s="12">
        <v>1554</v>
      </c>
    </row>
    <row r="86" spans="2:22">
      <c r="B86" s="69" t="s">
        <v>207</v>
      </c>
      <c r="C86" s="12" t="s">
        <v>208</v>
      </c>
      <c r="D86" s="19">
        <v>1.0717592592592593E-2</v>
      </c>
      <c r="E86" s="12">
        <v>45</v>
      </c>
      <c r="F86" s="12">
        <v>216</v>
      </c>
      <c r="G86" s="25">
        <v>2956</v>
      </c>
      <c r="H86" s="18">
        <v>4800</v>
      </c>
      <c r="I86" s="12"/>
      <c r="J86" s="12"/>
      <c r="K86" s="12">
        <v>104</v>
      </c>
      <c r="L86" s="12">
        <v>494</v>
      </c>
      <c r="M86" s="18">
        <v>3477</v>
      </c>
      <c r="N86" s="18">
        <v>4750</v>
      </c>
      <c r="O86" s="12"/>
      <c r="P86" s="12"/>
      <c r="Q86" s="12"/>
      <c r="R86" s="12"/>
      <c r="S86" s="12">
        <v>44</v>
      </c>
      <c r="T86" s="12">
        <v>199</v>
      </c>
    </row>
    <row r="87" spans="2:22">
      <c r="B87" s="69" t="s">
        <v>209</v>
      </c>
      <c r="C87" s="12" t="s">
        <v>210</v>
      </c>
      <c r="D87" s="19">
        <v>2.673611111111111E-3</v>
      </c>
      <c r="E87" s="12">
        <v>36</v>
      </c>
      <c r="F87" s="12">
        <v>163</v>
      </c>
      <c r="G87" s="25">
        <v>2421</v>
      </c>
      <c r="H87" s="18">
        <v>4528</v>
      </c>
      <c r="I87" s="48">
        <f>SUM(F87:F88)/SUM(E87:E88)</f>
        <v>4.7834394904458595</v>
      </c>
      <c r="J87" s="12"/>
      <c r="K87" s="12">
        <v>9</v>
      </c>
      <c r="L87" s="12">
        <v>39</v>
      </c>
      <c r="M87" s="18">
        <v>1333</v>
      </c>
      <c r="N87" s="18">
        <v>4333</v>
      </c>
      <c r="O87" s="48">
        <f>SUM(L87:L88)/SUM(K87:K88)</f>
        <v>4.9385964912280702</v>
      </c>
      <c r="P87" s="12"/>
      <c r="Q87" s="12"/>
      <c r="R87" s="12"/>
      <c r="S87" s="12">
        <v>359</v>
      </c>
      <c r="T87" s="12">
        <v>1732</v>
      </c>
    </row>
    <row r="88" spans="2:22">
      <c r="B88" s="69" t="s">
        <v>211</v>
      </c>
      <c r="C88" s="12" t="s">
        <v>212</v>
      </c>
      <c r="D88" s="19">
        <v>1.5300925925925926E-2</v>
      </c>
      <c r="E88" s="12">
        <v>121</v>
      </c>
      <c r="F88" s="12">
        <v>588</v>
      </c>
      <c r="G88" s="25">
        <v>3720</v>
      </c>
      <c r="H88" s="18">
        <v>4860</v>
      </c>
      <c r="I88" s="12"/>
      <c r="J88" s="12"/>
      <c r="K88" s="12">
        <v>105</v>
      </c>
      <c r="L88" s="12">
        <v>524</v>
      </c>
      <c r="M88" s="18">
        <v>4065</v>
      </c>
      <c r="N88" s="18">
        <v>4990</v>
      </c>
      <c r="O88" s="12"/>
      <c r="P88" s="12"/>
      <c r="Q88" s="12"/>
      <c r="R88" s="12"/>
      <c r="S88" s="12">
        <v>435</v>
      </c>
      <c r="T88" s="12">
        <v>2078</v>
      </c>
    </row>
    <row r="89" spans="2:22">
      <c r="B89" s="69" t="s">
        <v>213</v>
      </c>
      <c r="C89" s="12" t="s">
        <v>214</v>
      </c>
      <c r="D89" s="19">
        <v>2.3009259259259257E-2</v>
      </c>
      <c r="E89" s="12">
        <v>255</v>
      </c>
      <c r="F89" s="12">
        <v>1482</v>
      </c>
      <c r="G89" s="25">
        <v>4589</v>
      </c>
      <c r="H89" s="18">
        <v>5812</v>
      </c>
      <c r="I89" s="48">
        <f>SUM(F89:F91)/SUM(E89:E91)</f>
        <v>5.1953405017921144</v>
      </c>
      <c r="J89" s="12"/>
      <c r="K89" s="12">
        <v>187</v>
      </c>
      <c r="L89" s="12">
        <v>1200</v>
      </c>
      <c r="M89" s="18">
        <v>5486</v>
      </c>
      <c r="N89" s="18">
        <v>6417</v>
      </c>
      <c r="O89" s="48">
        <f>SUM(L89:L91)/SUM(K89:K91)</f>
        <v>5.5263157894736841</v>
      </c>
      <c r="P89" s="12"/>
      <c r="Q89" s="12"/>
      <c r="R89" s="12"/>
      <c r="S89" s="12">
        <v>292</v>
      </c>
      <c r="T89" s="12">
        <v>1567</v>
      </c>
    </row>
    <row r="90" spans="2:22">
      <c r="B90" s="69" t="s">
        <v>215</v>
      </c>
      <c r="C90" s="12" t="s">
        <v>216</v>
      </c>
      <c r="D90" s="19">
        <v>1.1145833333333334E-2</v>
      </c>
      <c r="E90" s="12">
        <v>126</v>
      </c>
      <c r="F90" s="12">
        <v>743</v>
      </c>
      <c r="G90" s="25">
        <v>6470</v>
      </c>
      <c r="H90" s="18">
        <v>5825</v>
      </c>
      <c r="I90" s="12"/>
      <c r="J90" s="12"/>
      <c r="K90" s="12">
        <v>56</v>
      </c>
      <c r="L90" s="12">
        <v>227</v>
      </c>
      <c r="M90" s="18">
        <v>2545</v>
      </c>
      <c r="N90" s="18">
        <v>4054</v>
      </c>
      <c r="O90" s="12"/>
      <c r="P90" s="12"/>
      <c r="Q90" s="12"/>
      <c r="R90" s="12"/>
      <c r="S90" s="12">
        <v>602</v>
      </c>
      <c r="T90" s="12">
        <v>3487</v>
      </c>
    </row>
    <row r="91" spans="2:22">
      <c r="B91" s="69" t="s">
        <v>217</v>
      </c>
      <c r="C91" s="12" t="s">
        <v>218</v>
      </c>
      <c r="D91" s="19">
        <v>3.4027777777777775E-2</v>
      </c>
      <c r="E91" s="12">
        <v>177</v>
      </c>
      <c r="F91" s="12">
        <v>674</v>
      </c>
      <c r="G91" s="25">
        <v>3954</v>
      </c>
      <c r="H91" s="18">
        <v>3808</v>
      </c>
      <c r="I91" s="12"/>
      <c r="J91" s="12"/>
      <c r="K91" s="12">
        <v>175</v>
      </c>
      <c r="L91" s="12">
        <v>883</v>
      </c>
      <c r="M91" s="18">
        <v>5689</v>
      </c>
      <c r="N91" s="18">
        <v>5046</v>
      </c>
      <c r="O91" s="12"/>
      <c r="P91" s="12"/>
      <c r="Q91" s="12"/>
      <c r="R91" s="12"/>
      <c r="S91" s="12">
        <v>281</v>
      </c>
      <c r="T91" s="12">
        <v>1950</v>
      </c>
    </row>
    <row r="92" spans="2:22">
      <c r="B92" s="69" t="s">
        <v>219</v>
      </c>
      <c r="C92" s="12" t="s">
        <v>220</v>
      </c>
      <c r="D92" s="19">
        <v>1.2465277777777777E-2</v>
      </c>
      <c r="E92" s="12">
        <v>91</v>
      </c>
      <c r="F92" s="12">
        <v>419</v>
      </c>
      <c r="G92" s="25">
        <v>4266</v>
      </c>
      <c r="H92" s="18">
        <v>4604</v>
      </c>
      <c r="I92" s="48">
        <f>SUM(F92:F93)/SUM(E92:E93)</f>
        <v>4.435643564356436</v>
      </c>
      <c r="J92" s="12"/>
      <c r="K92" s="12">
        <v>80</v>
      </c>
      <c r="L92" s="12">
        <v>341</v>
      </c>
      <c r="M92" s="18">
        <v>3113</v>
      </c>
      <c r="N92" s="18">
        <v>4262</v>
      </c>
      <c r="O92" s="48">
        <f>SUM(L92:L93)/SUM(K92:K93)</f>
        <v>4.0744680851063828</v>
      </c>
      <c r="P92" s="12"/>
      <c r="Q92" s="12">
        <v>5</v>
      </c>
      <c r="R92" s="12">
        <v>25</v>
      </c>
      <c r="S92" s="12">
        <v>75</v>
      </c>
      <c r="T92" s="12">
        <v>346</v>
      </c>
    </row>
    <row r="93" spans="2:22">
      <c r="B93" s="69" t="s">
        <v>221</v>
      </c>
      <c r="C93" s="12" t="s">
        <v>222</v>
      </c>
      <c r="D93" s="19">
        <v>7.407407407407407E-4</v>
      </c>
      <c r="E93" s="12">
        <v>10</v>
      </c>
      <c r="F93" s="12">
        <v>29</v>
      </c>
      <c r="G93" s="25">
        <v>2982</v>
      </c>
      <c r="H93" s="18">
        <v>2900</v>
      </c>
      <c r="I93" s="12"/>
      <c r="J93" s="12"/>
      <c r="K93" s="12">
        <v>14</v>
      </c>
      <c r="L93" s="12">
        <v>42</v>
      </c>
      <c r="M93" s="18">
        <v>1813</v>
      </c>
      <c r="N93" s="18">
        <v>3000</v>
      </c>
      <c r="O93" s="12"/>
      <c r="P93" s="12"/>
      <c r="Q93" s="12"/>
      <c r="R93" s="12"/>
      <c r="S93" s="12">
        <v>529</v>
      </c>
      <c r="T93" s="12">
        <v>2905</v>
      </c>
    </row>
    <row r="94" spans="2:22">
      <c r="B94" s="69" t="s">
        <v>223</v>
      </c>
      <c r="C94" s="12" t="s">
        <v>224</v>
      </c>
      <c r="D94" s="19">
        <v>3.7465277777777778E-2</v>
      </c>
      <c r="E94" s="12">
        <v>239</v>
      </c>
      <c r="F94" s="12">
        <v>1056</v>
      </c>
      <c r="G94" s="25">
        <v>4819</v>
      </c>
      <c r="H94" s="18">
        <v>4418</v>
      </c>
      <c r="I94" s="48">
        <f>SUM(F94:F95)/SUM(E94:E95)</f>
        <v>4.9947089947089944</v>
      </c>
      <c r="J94" s="12"/>
      <c r="K94" s="12">
        <v>319</v>
      </c>
      <c r="L94" s="12">
        <v>1561</v>
      </c>
      <c r="M94" s="18">
        <v>4540</v>
      </c>
      <c r="N94" s="18">
        <v>4893</v>
      </c>
      <c r="O94" s="48">
        <f>SUM(L94:L95)/SUM(K94:K95)</f>
        <v>5.0206896551724141</v>
      </c>
      <c r="P94" s="12"/>
      <c r="Q94" s="12"/>
      <c r="R94" s="12"/>
      <c r="S94" s="12">
        <v>367</v>
      </c>
      <c r="T94" s="12">
        <v>2018</v>
      </c>
    </row>
    <row r="95" spans="2:22" s="21" customFormat="1">
      <c r="B95" s="96" t="s">
        <v>225</v>
      </c>
      <c r="C95" s="22" t="s">
        <v>226</v>
      </c>
      <c r="D95" s="100">
        <v>2.165509259259259E-2</v>
      </c>
      <c r="E95" s="22">
        <v>139</v>
      </c>
      <c r="F95" s="22">
        <v>832</v>
      </c>
      <c r="G95" s="25">
        <v>4293</v>
      </c>
      <c r="H95" s="24">
        <v>5986</v>
      </c>
      <c r="I95" s="22"/>
      <c r="J95" s="22"/>
      <c r="K95" s="22">
        <v>116</v>
      </c>
      <c r="L95" s="22">
        <v>623</v>
      </c>
      <c r="M95" s="24">
        <v>5636</v>
      </c>
      <c r="N95" s="24">
        <v>5371</v>
      </c>
      <c r="O95" s="22"/>
      <c r="P95" s="22"/>
      <c r="Q95" s="22"/>
      <c r="R95" s="22"/>
      <c r="S95" s="22">
        <v>277</v>
      </c>
      <c r="T95" s="22">
        <v>2330</v>
      </c>
      <c r="V95" s="101"/>
    </row>
    <row r="96" spans="2:22" s="21" customFormat="1">
      <c r="B96" s="96" t="s">
        <v>227</v>
      </c>
      <c r="C96" s="22" t="s">
        <v>228</v>
      </c>
      <c r="D96" s="100">
        <v>2.1157407407407406E-2</v>
      </c>
      <c r="E96" s="22">
        <v>161</v>
      </c>
      <c r="F96" s="22">
        <v>600</v>
      </c>
      <c r="G96" s="25">
        <v>2360</v>
      </c>
      <c r="H96" s="102">
        <f>F69/E69</f>
        <v>4.9285714285714288</v>
      </c>
      <c r="I96" s="103">
        <f>SUM(F96:F97)/SUM(E96:E97)</f>
        <v>3.5564853556485354</v>
      </c>
      <c r="J96" s="22"/>
      <c r="K96" s="22">
        <v>138</v>
      </c>
      <c r="L96" s="22">
        <v>630</v>
      </c>
      <c r="M96" s="24">
        <v>4930</v>
      </c>
      <c r="N96" s="102">
        <f>L96/K96</f>
        <v>4.5652173913043477</v>
      </c>
      <c r="O96" s="103">
        <f>SUM(L96:L97)/SUM(K96:K97)</f>
        <v>4.07027027027027</v>
      </c>
      <c r="P96" s="22"/>
      <c r="Q96" s="22"/>
      <c r="R96" s="22"/>
      <c r="S96" s="22">
        <v>691</v>
      </c>
      <c r="T96" s="22">
        <v>4210</v>
      </c>
      <c r="V96" s="101"/>
    </row>
    <row r="97" spans="2:22" s="21" customFormat="1">
      <c r="B97" s="96" t="s">
        <v>229</v>
      </c>
      <c r="C97" s="22" t="s">
        <v>230</v>
      </c>
      <c r="D97" s="100">
        <v>1.2199074074074072E-2</v>
      </c>
      <c r="E97" s="22">
        <v>78</v>
      </c>
      <c r="F97" s="22">
        <v>250</v>
      </c>
      <c r="G97" s="25">
        <v>2643</v>
      </c>
      <c r="H97" s="24">
        <v>3205</v>
      </c>
      <c r="I97" s="22"/>
      <c r="J97" s="22"/>
      <c r="K97" s="22">
        <v>47</v>
      </c>
      <c r="L97" s="22">
        <v>123</v>
      </c>
      <c r="M97" s="24">
        <v>2016</v>
      </c>
      <c r="N97" s="24">
        <v>2617</v>
      </c>
      <c r="O97" s="22"/>
      <c r="P97" s="22"/>
      <c r="Q97" s="22"/>
      <c r="R97" s="22"/>
      <c r="S97" s="22">
        <v>409</v>
      </c>
      <c r="T97" s="22">
        <v>1935</v>
      </c>
      <c r="V97" s="101"/>
    </row>
    <row r="98" spans="2:22">
      <c r="B98" s="69" t="s">
        <v>231</v>
      </c>
      <c r="C98" s="12" t="s">
        <v>232</v>
      </c>
      <c r="D98" s="19">
        <v>1.5381944444444443E-2</v>
      </c>
      <c r="E98" s="12">
        <v>134</v>
      </c>
      <c r="F98" s="12">
        <v>578</v>
      </c>
      <c r="G98" s="25">
        <v>3823</v>
      </c>
      <c r="H98" s="18">
        <v>4313</v>
      </c>
      <c r="I98" s="18">
        <v>4321</v>
      </c>
      <c r="J98" s="12"/>
      <c r="K98" s="12">
        <v>109</v>
      </c>
      <c r="L98" s="12">
        <v>335</v>
      </c>
      <c r="M98" s="18">
        <v>2368</v>
      </c>
      <c r="N98" s="18">
        <v>3073</v>
      </c>
      <c r="O98" s="18">
        <v>3055</v>
      </c>
      <c r="P98" s="12"/>
      <c r="Q98" s="12"/>
      <c r="R98" s="12"/>
      <c r="S98" s="12">
        <v>366</v>
      </c>
      <c r="T98" s="12">
        <v>1809</v>
      </c>
    </row>
    <row r="99" spans="2:22">
      <c r="B99" s="69" t="s">
        <v>233</v>
      </c>
      <c r="C99" s="12" t="s">
        <v>234</v>
      </c>
      <c r="D99" s="19">
        <v>1.6770833333333332E-2</v>
      </c>
      <c r="E99" s="12">
        <v>120</v>
      </c>
      <c r="F99" s="12">
        <v>485</v>
      </c>
      <c r="G99" s="25">
        <v>3602</v>
      </c>
      <c r="H99" s="18">
        <v>4042</v>
      </c>
      <c r="I99" s="48">
        <f>SUM(F99:F100)/SUM(E99:E100)</f>
        <v>3.9805447470817121</v>
      </c>
      <c r="J99" s="12"/>
      <c r="K99" s="12">
        <v>182</v>
      </c>
      <c r="L99" s="12">
        <v>828</v>
      </c>
      <c r="M99" s="18">
        <v>3867</v>
      </c>
      <c r="N99" s="18">
        <v>4549</v>
      </c>
      <c r="O99" s="48">
        <f>SUM(L99:L100)/SUM(K99:K100)</f>
        <v>4.1481481481481479</v>
      </c>
      <c r="P99" s="12"/>
      <c r="Q99" s="12"/>
      <c r="R99" s="12"/>
      <c r="S99" s="12">
        <v>449</v>
      </c>
      <c r="T99" s="12">
        <v>2072</v>
      </c>
    </row>
    <row r="100" spans="2:22">
      <c r="B100" s="69" t="s">
        <v>235</v>
      </c>
      <c r="C100" s="12" t="s">
        <v>236</v>
      </c>
      <c r="D100" s="19">
        <v>1.252314814814815E-2</v>
      </c>
      <c r="E100" s="12">
        <v>137</v>
      </c>
      <c r="F100" s="12">
        <v>538</v>
      </c>
      <c r="G100" s="25">
        <v>3087</v>
      </c>
      <c r="H100" s="18">
        <v>3927</v>
      </c>
      <c r="I100" s="12"/>
      <c r="J100" s="12"/>
      <c r="K100" s="12">
        <v>196</v>
      </c>
      <c r="L100" s="12">
        <v>740</v>
      </c>
      <c r="M100" s="18">
        <v>3077</v>
      </c>
      <c r="N100" s="18">
        <v>3776</v>
      </c>
      <c r="O100" s="12"/>
      <c r="P100" s="12"/>
      <c r="Q100" s="12"/>
      <c r="R100" s="12"/>
      <c r="S100" s="12">
        <v>77</v>
      </c>
      <c r="T100" s="12">
        <v>383</v>
      </c>
    </row>
    <row r="101" spans="2:22">
      <c r="B101" s="69" t="s">
        <v>237</v>
      </c>
      <c r="C101" s="12" t="s">
        <v>238</v>
      </c>
      <c r="D101" s="19">
        <v>4.5949074074074078E-3</v>
      </c>
      <c r="E101" s="12">
        <v>1</v>
      </c>
      <c r="F101" s="12">
        <v>1</v>
      </c>
      <c r="G101" s="25" t="s">
        <v>108</v>
      </c>
      <c r="H101" s="18">
        <v>1000</v>
      </c>
      <c r="I101" s="48">
        <f>SUM(F101:F105)/SUM(E101:E105)</f>
        <v>6.4285714285714288</v>
      </c>
      <c r="J101" s="12"/>
      <c r="K101" s="12">
        <v>67</v>
      </c>
      <c r="L101" s="12">
        <v>478</v>
      </c>
      <c r="M101" s="18">
        <v>8226</v>
      </c>
      <c r="N101" s="18">
        <v>7134</v>
      </c>
      <c r="O101" s="48">
        <f>SUM(L101:L105)/SUM(K101:K105)</f>
        <v>6.5565217391304351</v>
      </c>
      <c r="P101" s="12"/>
      <c r="Q101" s="12"/>
      <c r="R101" s="12"/>
      <c r="S101" s="12">
        <v>40</v>
      </c>
      <c r="T101" s="12">
        <v>168</v>
      </c>
    </row>
    <row r="102" spans="2:22">
      <c r="B102" s="69" t="s">
        <v>239</v>
      </c>
      <c r="C102" s="12" t="s">
        <v>240</v>
      </c>
      <c r="D102" s="19">
        <v>1.7939814814814815E-3</v>
      </c>
      <c r="E102" s="12">
        <v>1</v>
      </c>
      <c r="F102" s="12">
        <v>5</v>
      </c>
      <c r="G102" s="25" t="s">
        <v>108</v>
      </c>
      <c r="H102" s="18">
        <v>5000</v>
      </c>
      <c r="I102" s="12"/>
      <c r="J102" s="12"/>
      <c r="K102" s="12">
        <v>26</v>
      </c>
      <c r="L102" s="12">
        <v>141</v>
      </c>
      <c r="M102" s="18">
        <v>5138</v>
      </c>
      <c r="N102" s="18">
        <v>5423</v>
      </c>
      <c r="O102" s="12"/>
      <c r="P102" s="12"/>
      <c r="Q102" s="12"/>
      <c r="R102" s="12"/>
      <c r="S102" s="12">
        <v>5</v>
      </c>
      <c r="T102" s="12">
        <v>20</v>
      </c>
    </row>
    <row r="103" spans="2:22">
      <c r="B103" s="69" t="s">
        <v>241</v>
      </c>
      <c r="C103" s="12" t="s">
        <v>242</v>
      </c>
      <c r="D103" s="19">
        <v>1.0069444444444444E-3</v>
      </c>
      <c r="E103" s="12">
        <v>8</v>
      </c>
      <c r="F103" s="12">
        <v>32</v>
      </c>
      <c r="G103" s="25" t="s">
        <v>243</v>
      </c>
      <c r="H103" s="18">
        <v>4000</v>
      </c>
      <c r="I103" s="12"/>
      <c r="J103" s="12"/>
      <c r="K103" s="12">
        <v>1</v>
      </c>
      <c r="L103" s="12">
        <v>3</v>
      </c>
      <c r="M103" s="18" t="s">
        <v>108</v>
      </c>
      <c r="N103" s="18">
        <v>3000</v>
      </c>
      <c r="O103" s="12"/>
      <c r="P103" s="12"/>
      <c r="Q103" s="12"/>
      <c r="R103" s="12"/>
      <c r="S103" s="12">
        <v>8</v>
      </c>
      <c r="T103" s="12">
        <v>32</v>
      </c>
    </row>
    <row r="104" spans="2:22">
      <c r="B104" s="69" t="s">
        <v>244</v>
      </c>
      <c r="C104" s="12" t="s">
        <v>245</v>
      </c>
      <c r="D104" s="19">
        <v>1.8171296296296297E-3</v>
      </c>
      <c r="E104" s="12">
        <v>15</v>
      </c>
      <c r="F104" s="12">
        <v>133</v>
      </c>
      <c r="G104" s="25">
        <v>4272</v>
      </c>
      <c r="H104" s="24">
        <v>8867</v>
      </c>
      <c r="I104" s="12"/>
      <c r="J104" s="12"/>
      <c r="K104" s="12">
        <v>18</v>
      </c>
      <c r="L104" s="12">
        <v>118</v>
      </c>
      <c r="M104" s="18">
        <v>2217</v>
      </c>
      <c r="N104" s="18">
        <v>6556</v>
      </c>
      <c r="O104" s="12"/>
      <c r="P104" s="12"/>
      <c r="Q104" s="12"/>
      <c r="R104" s="12"/>
      <c r="S104" s="12">
        <v>3</v>
      </c>
      <c r="T104" s="12">
        <v>23</v>
      </c>
    </row>
    <row r="105" spans="2:22">
      <c r="B105" s="69" t="s">
        <v>246</v>
      </c>
      <c r="C105" s="12" t="s">
        <v>247</v>
      </c>
      <c r="D105" s="19">
        <v>2.3148148148148146E-4</v>
      </c>
      <c r="E105" s="12">
        <v>3</v>
      </c>
      <c r="F105" s="12">
        <v>9</v>
      </c>
      <c r="G105" s="25">
        <v>1414</v>
      </c>
      <c r="H105" s="18">
        <v>3000</v>
      </c>
      <c r="I105" s="12"/>
      <c r="J105" s="12"/>
      <c r="K105" s="12">
        <v>3</v>
      </c>
      <c r="L105" s="12">
        <v>14</v>
      </c>
      <c r="M105" s="18">
        <v>1700</v>
      </c>
      <c r="N105" s="18">
        <v>4667</v>
      </c>
      <c r="O105" s="12"/>
      <c r="P105" s="12"/>
      <c r="Q105" s="12"/>
      <c r="R105" s="12"/>
      <c r="S105" s="12">
        <v>321</v>
      </c>
      <c r="T105" s="12">
        <v>1808</v>
      </c>
    </row>
    <row r="106" spans="2:22">
      <c r="B106" s="69" t="s">
        <v>248</v>
      </c>
      <c r="C106" s="12" t="s">
        <v>249</v>
      </c>
      <c r="D106" s="19">
        <v>1.4907407407407406E-2</v>
      </c>
      <c r="E106" s="12">
        <v>64</v>
      </c>
      <c r="F106" s="12">
        <v>222</v>
      </c>
      <c r="G106" s="25">
        <v>2687</v>
      </c>
      <c r="H106" s="18">
        <v>3469</v>
      </c>
      <c r="I106" s="48">
        <f>SUM(F106:F106)/SUM(E106:E106)</f>
        <v>3.46875</v>
      </c>
      <c r="J106" s="48">
        <f>SUM(F106:F113)/SUM(E106:E113)</f>
        <v>4.4371257485029938</v>
      </c>
      <c r="K106" s="12">
        <v>135</v>
      </c>
      <c r="L106" s="12">
        <v>887</v>
      </c>
      <c r="M106" s="18">
        <v>8032</v>
      </c>
      <c r="N106" s="18">
        <v>6570</v>
      </c>
      <c r="O106" s="48">
        <f>SUM(L106:L106)/SUM(K106:K106)</f>
        <v>6.5703703703703704</v>
      </c>
      <c r="P106" s="48">
        <f>SUM(L106:L113)/SUM(K106:K113)</f>
        <v>4.6953955135773322</v>
      </c>
      <c r="Q106" s="48"/>
      <c r="R106" s="48"/>
      <c r="S106" s="12">
        <v>308</v>
      </c>
      <c r="T106" s="12">
        <v>1418</v>
      </c>
    </row>
    <row r="107" spans="2:22">
      <c r="B107" s="69" t="s">
        <v>250</v>
      </c>
      <c r="C107" s="12" t="s">
        <v>251</v>
      </c>
      <c r="D107" s="19">
        <v>1.2430555555555554E-2</v>
      </c>
      <c r="E107" s="12">
        <v>136</v>
      </c>
      <c r="F107" s="12">
        <v>501</v>
      </c>
      <c r="G107" s="25">
        <v>2942</v>
      </c>
      <c r="H107" s="18">
        <v>3684</v>
      </c>
      <c r="I107" s="18">
        <v>3706</v>
      </c>
      <c r="J107" s="12"/>
      <c r="K107" s="12">
        <v>79</v>
      </c>
      <c r="L107" s="12">
        <v>260</v>
      </c>
      <c r="M107" s="18">
        <v>2942</v>
      </c>
      <c r="N107" s="18">
        <v>3291</v>
      </c>
      <c r="O107" s="18">
        <v>3300</v>
      </c>
      <c r="P107" s="12"/>
      <c r="Q107" s="12"/>
      <c r="R107" s="12"/>
      <c r="S107" s="12">
        <v>184</v>
      </c>
      <c r="T107" s="12">
        <v>838</v>
      </c>
    </row>
    <row r="108" spans="2:22">
      <c r="B108" s="69" t="s">
        <v>252</v>
      </c>
      <c r="C108" s="12" t="s">
        <v>253</v>
      </c>
      <c r="D108" s="19">
        <v>1.037037037037037E-2</v>
      </c>
      <c r="E108" s="12">
        <v>49</v>
      </c>
      <c r="F108" s="12">
        <v>149</v>
      </c>
      <c r="G108" s="25">
        <v>3090</v>
      </c>
      <c r="H108" s="18">
        <v>3041</v>
      </c>
      <c r="I108" s="48">
        <f>SUM(F108:F108)/SUM(E108:E108)</f>
        <v>3.0408163265306123</v>
      </c>
      <c r="J108" s="12"/>
      <c r="K108" s="12">
        <v>91</v>
      </c>
      <c r="L108" s="12">
        <v>391</v>
      </c>
      <c r="M108" s="18">
        <v>3844</v>
      </c>
      <c r="N108" s="18">
        <v>4297</v>
      </c>
      <c r="O108" s="48">
        <f>SUM(L108:L108)/SUM(K108:K108)</f>
        <v>4.2967032967032965</v>
      </c>
      <c r="P108" s="12"/>
      <c r="Q108" s="12"/>
      <c r="R108" s="12"/>
      <c r="S108" s="12">
        <v>151</v>
      </c>
      <c r="T108" s="12">
        <v>654</v>
      </c>
    </row>
    <row r="109" spans="2:22">
      <c r="B109" s="69" t="s">
        <v>254</v>
      </c>
      <c r="C109" s="12" t="s">
        <v>255</v>
      </c>
      <c r="D109" s="19">
        <v>7.083333333333333E-3</v>
      </c>
      <c r="E109" s="12">
        <v>34</v>
      </c>
      <c r="F109" s="12">
        <v>63</v>
      </c>
      <c r="G109" s="25">
        <v>1665</v>
      </c>
      <c r="H109" s="18">
        <v>1853</v>
      </c>
      <c r="I109" s="18">
        <v>1875</v>
      </c>
      <c r="J109" s="12"/>
      <c r="K109" s="12">
        <v>52</v>
      </c>
      <c r="L109" s="12">
        <v>97</v>
      </c>
      <c r="M109" s="18">
        <v>1442</v>
      </c>
      <c r="N109" s="18">
        <v>1865</v>
      </c>
      <c r="O109" s="18">
        <v>1865</v>
      </c>
      <c r="P109" s="12"/>
      <c r="Q109" s="12"/>
      <c r="R109" s="12"/>
      <c r="S109" s="12">
        <v>65</v>
      </c>
      <c r="T109" s="12">
        <v>304</v>
      </c>
    </row>
    <row r="110" spans="2:22">
      <c r="B110" s="69" t="s">
        <v>256</v>
      </c>
      <c r="C110" s="12" t="s">
        <v>257</v>
      </c>
      <c r="D110" s="19">
        <v>1.7002314814814814E-2</v>
      </c>
      <c r="E110" s="12">
        <v>213</v>
      </c>
      <c r="F110" s="12">
        <v>1110</v>
      </c>
      <c r="G110" s="25">
        <v>4732</v>
      </c>
      <c r="H110" s="18">
        <v>5211</v>
      </c>
      <c r="I110" s="48">
        <f>SUM(F110:F111)/SUM(E110:E111)</f>
        <v>5.1821305841924401</v>
      </c>
      <c r="J110" s="12"/>
      <c r="K110" s="12">
        <v>216</v>
      </c>
      <c r="L110" s="12">
        <v>1067</v>
      </c>
      <c r="M110" s="18">
        <v>4131</v>
      </c>
      <c r="N110" s="18">
        <v>4940</v>
      </c>
      <c r="O110" s="48">
        <f>SUM(L110:L111)/SUM(K110:K111)</f>
        <v>4.8904593639575973</v>
      </c>
      <c r="P110" s="12"/>
      <c r="Q110" s="12">
        <v>3</v>
      </c>
      <c r="R110" s="12">
        <v>10</v>
      </c>
      <c r="S110" s="12">
        <v>339</v>
      </c>
      <c r="T110" s="12">
        <v>1781</v>
      </c>
    </row>
    <row r="111" spans="2:22" s="21" customFormat="1">
      <c r="B111" s="96" t="s">
        <v>258</v>
      </c>
      <c r="C111" s="22" t="s">
        <v>259</v>
      </c>
      <c r="D111" s="100">
        <v>2.1539351851851851E-2</v>
      </c>
      <c r="E111" s="22">
        <v>78</v>
      </c>
      <c r="F111" s="22">
        <v>398</v>
      </c>
      <c r="G111" s="25">
        <v>4929</v>
      </c>
      <c r="H111" s="24">
        <v>5103</v>
      </c>
      <c r="I111" s="22"/>
      <c r="J111" s="22"/>
      <c r="K111" s="22">
        <v>67</v>
      </c>
      <c r="L111" s="22">
        <v>317</v>
      </c>
      <c r="M111" s="24">
        <v>4576</v>
      </c>
      <c r="N111" s="24">
        <v>4731</v>
      </c>
      <c r="O111" s="22"/>
      <c r="P111" s="22"/>
      <c r="Q111" s="22">
        <v>2</v>
      </c>
      <c r="R111" s="22">
        <v>3</v>
      </c>
      <c r="S111" s="22">
        <v>133</v>
      </c>
      <c r="T111" s="22">
        <v>858</v>
      </c>
      <c r="V111" s="101"/>
    </row>
    <row r="112" spans="2:22">
      <c r="B112" s="69" t="s">
        <v>260</v>
      </c>
      <c r="C112" s="12" t="s">
        <v>261</v>
      </c>
      <c r="D112" s="19">
        <v>7.7546296296296287E-3</v>
      </c>
      <c r="E112" s="12">
        <v>79</v>
      </c>
      <c r="F112" s="12">
        <v>265</v>
      </c>
      <c r="G112" s="25">
        <v>3110</v>
      </c>
      <c r="H112" s="18">
        <v>3354</v>
      </c>
      <c r="I112" s="18">
        <v>3370</v>
      </c>
      <c r="J112" s="12"/>
      <c r="K112" s="12">
        <v>20</v>
      </c>
      <c r="L112" s="12">
        <v>67</v>
      </c>
      <c r="M112" s="18">
        <v>2080</v>
      </c>
      <c r="N112" s="18">
        <v>3350</v>
      </c>
      <c r="O112" s="18">
        <v>3286</v>
      </c>
      <c r="P112" s="12"/>
      <c r="Q112" s="12">
        <v>1</v>
      </c>
      <c r="R112" s="12">
        <v>1</v>
      </c>
      <c r="S112" s="12">
        <v>210</v>
      </c>
      <c r="T112" s="12">
        <v>991</v>
      </c>
    </row>
    <row r="113" spans="1:20">
      <c r="B113" s="69" t="s">
        <v>262</v>
      </c>
      <c r="C113" s="12" t="s">
        <v>263</v>
      </c>
      <c r="D113" s="19">
        <v>2.0428240740740743E-2</v>
      </c>
      <c r="E113" s="12">
        <v>182</v>
      </c>
      <c r="F113" s="12">
        <v>997</v>
      </c>
      <c r="G113" s="25">
        <v>4280</v>
      </c>
      <c r="H113" s="18">
        <v>5478</v>
      </c>
      <c r="I113" s="48">
        <f>SUM(F113:F113)/SUM(E113:E113)</f>
        <v>5.4780219780219781</v>
      </c>
      <c r="J113" s="12"/>
      <c r="K113" s="12">
        <v>187</v>
      </c>
      <c r="L113" s="12">
        <v>891</v>
      </c>
      <c r="M113" s="18">
        <v>4274</v>
      </c>
      <c r="N113" s="18">
        <v>4765</v>
      </c>
      <c r="O113" s="48">
        <f>SUM(L113:L113)/SUM(K113:K113)</f>
        <v>4.7647058823529411</v>
      </c>
      <c r="P113" s="12"/>
      <c r="Q113" s="12">
        <v>27</v>
      </c>
      <c r="R113" s="12">
        <v>84</v>
      </c>
      <c r="S113" s="12">
        <v>372</v>
      </c>
      <c r="T113" s="12">
        <v>2011</v>
      </c>
    </row>
    <row r="114" spans="1:20">
      <c r="B114" s="69" t="s">
        <v>264</v>
      </c>
      <c r="C114" s="12" t="s">
        <v>265</v>
      </c>
      <c r="D114" s="19">
        <v>1.224537037037037E-2</v>
      </c>
      <c r="E114" s="22">
        <v>144</v>
      </c>
      <c r="F114" s="22">
        <v>772</v>
      </c>
      <c r="G114" s="25">
        <v>6613</v>
      </c>
      <c r="H114" s="24">
        <v>5361</v>
      </c>
      <c r="I114" s="48">
        <f>SUM(F114:F117)/SUM(E114:E117)</f>
        <v>4.411290322580645</v>
      </c>
      <c r="J114" s="48">
        <f>SUM(F114:F124)/SUM(E114:E124)</f>
        <v>4.8676377454084863</v>
      </c>
      <c r="K114" s="12">
        <v>0</v>
      </c>
      <c r="L114" s="12">
        <v>0</v>
      </c>
      <c r="M114" s="18">
        <v>0</v>
      </c>
      <c r="N114" s="18">
        <v>0</v>
      </c>
      <c r="O114" s="48">
        <f>SUM(L114:L117)/SUM(K114:K117)</f>
        <v>3.7359855334538881</v>
      </c>
      <c r="P114" s="48">
        <f>SUM(L114:L124)/SUM(K114:K124)</f>
        <v>4.9280469897209986</v>
      </c>
      <c r="Q114" s="48"/>
      <c r="R114" s="48"/>
      <c r="S114" s="12">
        <v>221</v>
      </c>
      <c r="T114" s="12">
        <v>1219</v>
      </c>
    </row>
    <row r="115" spans="1:20">
      <c r="B115" s="69" t="s">
        <v>266</v>
      </c>
      <c r="C115" s="12" t="s">
        <v>267</v>
      </c>
      <c r="D115" s="19">
        <v>2.1157407407407406E-2</v>
      </c>
      <c r="E115" s="22">
        <v>56</v>
      </c>
      <c r="F115" s="22">
        <v>201</v>
      </c>
      <c r="G115" s="25">
        <v>2389</v>
      </c>
      <c r="H115" s="24">
        <v>2589</v>
      </c>
      <c r="I115" s="12"/>
      <c r="J115" s="12"/>
      <c r="K115" s="12">
        <v>304</v>
      </c>
      <c r="L115" s="12">
        <v>1144</v>
      </c>
      <c r="M115" s="18">
        <v>2940</v>
      </c>
      <c r="N115" s="18">
        <v>3763</v>
      </c>
      <c r="O115" s="12"/>
      <c r="P115" s="12"/>
      <c r="Q115" s="12"/>
      <c r="R115" s="12"/>
      <c r="S115" s="12">
        <v>515</v>
      </c>
      <c r="T115" s="12">
        <v>2618</v>
      </c>
    </row>
    <row r="116" spans="1:20">
      <c r="B116" s="69" t="s">
        <v>268</v>
      </c>
      <c r="C116" s="12" t="s">
        <v>269</v>
      </c>
      <c r="D116" s="19">
        <v>8.9351851851851866E-3</v>
      </c>
      <c r="E116" s="12">
        <v>149</v>
      </c>
      <c r="F116" s="12">
        <v>530</v>
      </c>
      <c r="G116" s="25">
        <v>3133</v>
      </c>
      <c r="H116" s="18">
        <v>3557</v>
      </c>
      <c r="I116" s="12"/>
      <c r="J116" s="12"/>
      <c r="K116" s="12">
        <v>121</v>
      </c>
      <c r="L116" s="12">
        <v>374</v>
      </c>
      <c r="M116" s="18">
        <v>2476</v>
      </c>
      <c r="N116" s="18">
        <v>3091</v>
      </c>
      <c r="O116" s="12"/>
      <c r="P116" s="12"/>
      <c r="Q116" s="12"/>
      <c r="R116" s="12"/>
      <c r="S116" s="12">
        <v>18</v>
      </c>
      <c r="T116" s="12">
        <v>96</v>
      </c>
    </row>
    <row r="117" spans="1:20">
      <c r="B117" s="69" t="s">
        <v>270</v>
      </c>
      <c r="C117" s="12" t="s">
        <v>271</v>
      </c>
      <c r="D117" s="19">
        <v>1.1354166666666667E-2</v>
      </c>
      <c r="E117" s="12">
        <v>147</v>
      </c>
      <c r="F117" s="12">
        <v>685</v>
      </c>
      <c r="G117" s="25">
        <v>3384</v>
      </c>
      <c r="H117" s="18">
        <v>4660</v>
      </c>
      <c r="I117" s="12"/>
      <c r="J117" s="12"/>
      <c r="K117" s="12">
        <v>128</v>
      </c>
      <c r="L117" s="12">
        <v>548</v>
      </c>
      <c r="M117" s="18">
        <v>2500</v>
      </c>
      <c r="N117" s="18">
        <v>4281</v>
      </c>
      <c r="O117" s="12"/>
      <c r="P117" s="12"/>
      <c r="Q117" s="12"/>
      <c r="R117" s="12"/>
      <c r="S117" s="12">
        <v>123</v>
      </c>
      <c r="T117" s="12">
        <v>609</v>
      </c>
    </row>
    <row r="118" spans="1:20">
      <c r="B118" s="69" t="s">
        <v>272</v>
      </c>
      <c r="C118" s="12" t="s">
        <v>273</v>
      </c>
      <c r="D118" s="19">
        <v>1.2164351851851852E-2</v>
      </c>
      <c r="E118" s="12">
        <v>94</v>
      </c>
      <c r="F118" s="12">
        <v>556</v>
      </c>
      <c r="G118" s="25">
        <v>8234</v>
      </c>
      <c r="H118" s="18">
        <v>5915</v>
      </c>
      <c r="I118" s="48">
        <f>SUM(F118:F120)/SUM(E118:E120)</f>
        <v>5.1317073170731708</v>
      </c>
      <c r="J118" s="12"/>
      <c r="K118" s="12">
        <v>78</v>
      </c>
      <c r="L118" s="12">
        <v>687</v>
      </c>
      <c r="M118" s="18">
        <v>15460</v>
      </c>
      <c r="N118" s="18">
        <v>8808</v>
      </c>
      <c r="O118" s="48">
        <f>SUM(L118:L120)/SUM(K118:K120)</f>
        <v>6.3314917127071819</v>
      </c>
      <c r="P118" s="12"/>
      <c r="Q118" s="12"/>
      <c r="R118" s="12"/>
      <c r="S118" s="12">
        <v>200</v>
      </c>
      <c r="T118" s="12">
        <v>1004</v>
      </c>
    </row>
    <row r="119" spans="1:20">
      <c r="B119" s="96" t="s">
        <v>274</v>
      </c>
      <c r="C119" s="22" t="s">
        <v>275</v>
      </c>
      <c r="D119" s="19">
        <v>8.5416666666666679E-3</v>
      </c>
      <c r="E119" s="12">
        <v>95</v>
      </c>
      <c r="F119" s="12">
        <v>402</v>
      </c>
      <c r="G119" s="25">
        <v>2863</v>
      </c>
      <c r="H119" s="18">
        <v>4323</v>
      </c>
      <c r="I119" s="12"/>
      <c r="J119" s="12"/>
      <c r="K119" s="12">
        <v>85</v>
      </c>
      <c r="L119" s="12">
        <v>330</v>
      </c>
      <c r="M119" s="18">
        <v>3141</v>
      </c>
      <c r="N119" s="18">
        <v>3882</v>
      </c>
      <c r="O119" s="12"/>
      <c r="P119" s="12"/>
      <c r="Q119" s="12"/>
      <c r="R119" s="12"/>
      <c r="S119" s="12">
        <v>18</v>
      </c>
      <c r="T119" s="12">
        <v>83</v>
      </c>
    </row>
    <row r="120" spans="1:20">
      <c r="B120" s="96" t="s">
        <v>276</v>
      </c>
      <c r="C120" s="22" t="s">
        <v>277</v>
      </c>
      <c r="D120" s="19">
        <v>2.0486111111111113E-3</v>
      </c>
      <c r="E120" s="12">
        <v>16</v>
      </c>
      <c r="F120" s="12">
        <v>94</v>
      </c>
      <c r="G120" s="25">
        <v>3951</v>
      </c>
      <c r="H120" s="18">
        <v>5875</v>
      </c>
      <c r="I120" s="12"/>
      <c r="J120" s="12"/>
      <c r="K120" s="12">
        <v>18</v>
      </c>
      <c r="L120" s="12">
        <v>129</v>
      </c>
      <c r="M120" s="18">
        <v>5252</v>
      </c>
      <c r="N120" s="18">
        <v>7167</v>
      </c>
      <c r="O120" s="12"/>
      <c r="P120" s="12"/>
      <c r="Q120" s="12"/>
      <c r="R120" s="12"/>
      <c r="S120" s="12">
        <v>10</v>
      </c>
      <c r="T120" s="12">
        <v>45</v>
      </c>
    </row>
    <row r="121" spans="1:20">
      <c r="B121" s="69" t="s">
        <v>278</v>
      </c>
      <c r="C121" s="12" t="s">
        <v>279</v>
      </c>
      <c r="D121" s="19">
        <v>2.8043981481481479E-2</v>
      </c>
      <c r="E121" s="12">
        <v>342</v>
      </c>
      <c r="F121" s="12">
        <v>1979</v>
      </c>
      <c r="G121" s="25">
        <v>4681</v>
      </c>
      <c r="H121" s="18">
        <v>5787</v>
      </c>
      <c r="I121" s="48">
        <f>SUM(F121:F121)/SUM(E121:E121)</f>
        <v>5.7865497076023393</v>
      </c>
      <c r="J121" s="12"/>
      <c r="K121" s="12">
        <v>185</v>
      </c>
      <c r="L121" s="12">
        <v>826</v>
      </c>
      <c r="M121" s="18">
        <v>3863</v>
      </c>
      <c r="N121" s="18">
        <v>4465</v>
      </c>
      <c r="O121" s="48">
        <f>SUM(L121:L121)/SUM(K121:K121)</f>
        <v>4.4648648648648646</v>
      </c>
      <c r="P121" s="12"/>
      <c r="Q121" s="12"/>
      <c r="R121" s="12"/>
      <c r="S121" s="12">
        <v>414</v>
      </c>
      <c r="T121" s="12">
        <v>2112</v>
      </c>
    </row>
    <row r="122" spans="1:20">
      <c r="B122" s="69" t="s">
        <v>280</v>
      </c>
      <c r="C122" s="12" t="s">
        <v>281</v>
      </c>
      <c r="D122" s="19">
        <v>1.1875000000000002E-2</v>
      </c>
      <c r="E122" s="12">
        <v>177</v>
      </c>
      <c r="F122" s="12">
        <v>799</v>
      </c>
      <c r="G122" s="25">
        <v>4460</v>
      </c>
      <c r="H122" s="18">
        <v>4514</v>
      </c>
      <c r="I122" s="18">
        <v>7115</v>
      </c>
      <c r="J122" s="12"/>
      <c r="K122" s="12">
        <v>2</v>
      </c>
      <c r="L122" s="12">
        <v>9</v>
      </c>
      <c r="M122" s="18">
        <v>3500</v>
      </c>
      <c r="N122" s="18">
        <v>4500</v>
      </c>
      <c r="O122" s="18">
        <v>4500</v>
      </c>
      <c r="P122" s="12"/>
      <c r="Q122" s="12"/>
      <c r="R122" s="12"/>
      <c r="S122" s="12">
        <v>300</v>
      </c>
      <c r="T122" s="12">
        <v>1397</v>
      </c>
    </row>
    <row r="123" spans="1:20">
      <c r="B123" s="69" t="s">
        <v>282</v>
      </c>
      <c r="C123" s="12" t="s">
        <v>283</v>
      </c>
      <c r="D123" s="19">
        <v>3.4467592592592591E-2</v>
      </c>
      <c r="E123" s="12">
        <v>280</v>
      </c>
      <c r="F123" s="12">
        <v>1263</v>
      </c>
      <c r="G123" s="25">
        <v>3517</v>
      </c>
      <c r="H123" s="18">
        <v>4511</v>
      </c>
      <c r="I123" s="48">
        <f>SUM(F123:F124)/SUM(E123:E124)</f>
        <v>4.6462395543175488</v>
      </c>
      <c r="J123" s="12"/>
      <c r="K123" s="12">
        <v>340</v>
      </c>
      <c r="L123" s="12">
        <v>2134</v>
      </c>
      <c r="M123" s="18">
        <v>7638</v>
      </c>
      <c r="N123" s="18">
        <v>6276</v>
      </c>
      <c r="O123" s="48">
        <f>SUM(L123:L124)/SUM(K123:K124)</f>
        <v>6.0430839002267573</v>
      </c>
      <c r="P123" s="12"/>
      <c r="Q123" s="12"/>
      <c r="R123" s="12"/>
      <c r="S123" s="12">
        <v>398</v>
      </c>
      <c r="T123" s="12">
        <v>2452</v>
      </c>
    </row>
    <row r="124" spans="1:20" ht="15.6" thickBot="1">
      <c r="B124" s="69" t="s">
        <v>284</v>
      </c>
      <c r="C124" s="12" t="s">
        <v>285</v>
      </c>
      <c r="D124" s="19">
        <v>8.8078703703703704E-3</v>
      </c>
      <c r="E124" s="12">
        <v>79</v>
      </c>
      <c r="F124" s="12">
        <v>405</v>
      </c>
      <c r="G124" s="25">
        <v>4300</v>
      </c>
      <c r="H124" s="18">
        <v>5127</v>
      </c>
      <c r="I124" s="12"/>
      <c r="J124" s="12"/>
      <c r="K124" s="12">
        <v>101</v>
      </c>
      <c r="L124" s="12">
        <v>531</v>
      </c>
      <c r="M124" s="18">
        <v>5253</v>
      </c>
      <c r="N124" s="18">
        <v>5257</v>
      </c>
      <c r="O124" s="12"/>
      <c r="P124" s="12"/>
      <c r="Q124" s="12"/>
      <c r="R124" s="12"/>
      <c r="S124" s="12">
        <v>179</v>
      </c>
      <c r="T124" s="12">
        <v>811</v>
      </c>
    </row>
    <row r="125" spans="1:20" ht="30.6" thickBot="1">
      <c r="A125" s="28" t="s">
        <v>286</v>
      </c>
      <c r="B125" s="97" t="s">
        <v>287</v>
      </c>
      <c r="C125" s="15" t="s">
        <v>288</v>
      </c>
      <c r="D125" s="16" t="str">
        <f>CONCATENATE(INT(SUM(D12:D124)*24),":",TEXT(MINUTE(MOD(SUM(D12:D124),24)),"00"),":",TEXT(SECOND(MOD(SUM(D12:D124),24)),"00"))</f>
        <v>43:51:03</v>
      </c>
      <c r="E125" s="14">
        <f>SUM(E12:E124)</f>
        <v>12748</v>
      </c>
      <c r="F125" s="14">
        <f>SUM(F12:F124)</f>
        <v>48517</v>
      </c>
      <c r="G125" s="17"/>
      <c r="H125" s="17"/>
      <c r="I125" s="17"/>
      <c r="J125" s="17"/>
      <c r="K125" s="14">
        <f>SUM(K12:K124)</f>
        <v>12031</v>
      </c>
      <c r="L125" s="14">
        <f>SUM(L12:L124)</f>
        <v>46541</v>
      </c>
      <c r="M125" s="17"/>
      <c r="N125" s="17"/>
      <c r="O125" s="17"/>
      <c r="P125" s="17"/>
      <c r="Q125" s="54">
        <f>SUM(Q12:Q124)</f>
        <v>298</v>
      </c>
      <c r="R125" s="54">
        <f>SUM(R12:R124)</f>
        <v>979</v>
      </c>
      <c r="S125" s="30">
        <f>SUM(S12:S124)</f>
        <v>40987</v>
      </c>
      <c r="T125" s="30">
        <f>SUM(T12:T124)</f>
        <v>215196</v>
      </c>
    </row>
  </sheetData>
  <customSheetViews>
    <customSheetView guid="{ADF266BA-97C4-4C64-AB81-C6EF00FF59ED}" scale="80">
      <pane xSplit="1" topLeftCell="B1" activePane="topRight" state="frozen"/>
      <selection pane="topRight" activeCell="A17" sqref="A17"/>
      <pageMargins left="0" right="0" top="0" bottom="0" header="0" footer="0"/>
      <pageSetup paperSize="9" orientation="portrait" horizontalDpi="4294967292" verticalDpi="4294967292" r:id="rId1"/>
    </customSheetView>
  </customSheetViews>
  <mergeCells count="20">
    <mergeCell ref="M10:M11"/>
    <mergeCell ref="S10:S11"/>
    <mergeCell ref="T10:T11"/>
    <mergeCell ref="S9:T9"/>
    <mergeCell ref="O10:O11"/>
    <mergeCell ref="P10:P11"/>
    <mergeCell ref="N10:N11"/>
    <mergeCell ref="Q10:Q11"/>
    <mergeCell ref="R10:R11"/>
    <mergeCell ref="B9:B11"/>
    <mergeCell ref="C9:C11"/>
    <mergeCell ref="D9:D11"/>
    <mergeCell ref="L10:L11"/>
    <mergeCell ref="K10:K11"/>
    <mergeCell ref="I10:I11"/>
    <mergeCell ref="J10:J11"/>
    <mergeCell ref="G10:G11"/>
    <mergeCell ref="E10:E11"/>
    <mergeCell ref="F10:F11"/>
    <mergeCell ref="H10:H11"/>
  </mergeCells>
  <pageMargins left="0.7" right="0.7" top="0.75" bottom="0.75" header="0.3" footer="0.3"/>
  <pageSetup paperSize="9" orientation="portrait" horizontalDpi="4294967292" verticalDpi="4294967292" r:id="rId2"/>
  <ignoredErrors>
    <ignoredError sqref="J36 J69 J63 J62 O62:P62 I108:J108 O12:P12 I12:J12 O13:P13 I13:J13 O14:P14 I14:J14 O15:P15 I15:J15 I16:J16 J17 I18:J18 N19 I19:L19 I20:J20 J21 N22 I22:L22 N24 I24:L24 N26 J26:L26 N28 J28:L28 J30 J31 J32 N33 J33:L33 J35 J37 J38:L39 N38:N39 J42 J43:L44 N43:N44 J48 J49 J50 J52 J54:L56 N54:N56 J59:L59 N59 J61 J64 J65:L65 N65 J70:L72 N70:N72 J76 I78:J78 I79:J79 I80:L81 N80:N81 I85:J85 I86:L87 N86:N87 I91:J91 I92:J92 I93:L93 N93 I95:J95 I96:J96 I103:L105 N103:N105 I109:L109 N109 I114:L114 N114 I117:L117 N117 I122:L122 N122 I124:K124 P36 O68:P69 O63:P63 O107:P108 O16:P16 P17 O18:P18 O19:P19 O20:P20 P21 O22:P23 O24:P25 O26:P27 O28:P29 O30:P30 O31:P31 O32:P32 O33:P34 O35:P35 P37 P38:P40 P42 O43:P45 O46:P48 O49:P49 O50:P50 O51:P52 O53:P57 O58:P60 O61:P61 O64:P64 O65:P67 O70:P76 O77:P78 O79:P79 O80:P84 O85:P85 O86:P89 O90:P91 O92:P92 O93:P94 O95:P95 O96:P96 O97:P106 O109:P113 O114:P115 O116:P121 O122:P123 O124:P124 I23:J23 J25 J27 J29 J34 J40 J45 J46 J47:K47 J51:K51 J53:K53 J57 J58 J60 J67 J66:K66 J68 J74:L74 J73:K73 N74 J75 I77:K77 I83:L83 I82:J82 N83 I84:J84 I89:J89 I88:K88 I90:K90 I94:J94 I97:J97 I98:J98 I99:K99 I100:J100 I101:K101 I102:K102 I106:J106 I107:J107 I111:L111 I110:J110 N111 I113:J113 I112:J112 I115:J115 I116:K116 I119:L120 I118:J118 N119:N120 I121:J121 I123:J123 I75 I73 I74 I68 I66 I67 I60 I58 I57 I53 I51 I47 I46 I45 I40 I34 I29 I27 I25 I70:I72 I65 I64 I61 I59 I54:I56 I52 I50 I49 I48 I43:I44 I38:I39 I37 I35 I33 I32 I31 I28 I26 I62 I63 I69 I36 I41:I42 I76 O38:O40 O37 O36 O41:O42" formulaRange="1"/>
    <ignoredError sqref="G43:G44 G22 G24 G28 G33 G39 G47 G55:G56 G58:G59 G62 G65:G68 G71:G72 G80:G82 G86:G88 G93 G101:G105 G111 G118 G120 B109:B113 B116:B121 B122:B125 B114:B115 B107 B97:B105 B93 B90 B86:B88 B80:B83 B77 B70:B74 B65:B68 B62 B58:B59 B53:B56 B51 B46:B47 B43:B44 B38:B39 B33 B28 B26 B24 B22 B12:B21 B23 B25 B27 B29:B32 B34:B37 B40:B42 B45 B48:B50 B52 B57 B60:B61 B63:B64 B69 B75:B76 B78:B79 B84:B85 B89 B91:B92 B94:B96 B106 B108" numberStoredAsText="1"/>
    <ignoredError sqref="M19 M22 M24 M26 M28 M33 M38:M39 M43:M44 M54:M56 M59 M62 M65 M70:M72 M80:M81 M86:M87 M93 M103:M105 M109 M114 M117 M122 M74 M83 M111 M119:M120" numberStoredAsText="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9"/>
  <sheetViews>
    <sheetView topLeftCell="A41" zoomScale="50" zoomScaleNormal="50" zoomScalePageLayoutView="140" workbookViewId="0" xr3:uid="{958C4451-9541-5A59-BF78-D2F731DF1C81}">
      <selection activeCell="O7" sqref="O7"/>
    </sheetView>
  </sheetViews>
  <sheetFormatPr defaultColWidth="11" defaultRowHeight="15.6"/>
  <cols>
    <col min="2" max="2" width="14" customWidth="1"/>
    <col min="5" max="5" width="10.625" customWidth="1"/>
    <col min="9" max="10" width="12.625" bestFit="1" customWidth="1"/>
    <col min="15" max="15" width="12" bestFit="1" customWidth="1"/>
    <col min="16" max="16" width="12.625" bestFit="1" customWidth="1"/>
    <col min="17" max="18" width="12.625" customWidth="1"/>
    <col min="19" max="19" width="15.875" customWidth="1"/>
    <col min="20" max="20" width="13.125" customWidth="1"/>
  </cols>
  <sheetData>
    <row r="1" spans="1:20">
      <c r="A1" s="11" t="s">
        <v>0</v>
      </c>
      <c r="C1" s="1"/>
      <c r="D1" s="1"/>
      <c r="E1" s="11" t="s">
        <v>1</v>
      </c>
      <c r="F1" s="1"/>
      <c r="G1" s="1"/>
      <c r="H1" s="1"/>
      <c r="I1" s="1"/>
      <c r="J1" s="1"/>
      <c r="K1" s="1"/>
      <c r="L1" s="1"/>
      <c r="M1" s="1"/>
      <c r="N1" s="1"/>
      <c r="O1" s="1"/>
      <c r="P1" s="1"/>
      <c r="Q1" s="1"/>
      <c r="R1" s="1"/>
    </row>
    <row r="2" spans="1:20">
      <c r="A2" s="11" t="s">
        <v>289</v>
      </c>
      <c r="C2" s="1"/>
      <c r="D2" s="1"/>
      <c r="E2" s="1" t="s">
        <v>3</v>
      </c>
      <c r="F2" s="1"/>
      <c r="G2" s="1"/>
      <c r="H2" s="1"/>
      <c r="I2" s="1"/>
      <c r="J2" s="1"/>
      <c r="K2" s="1"/>
      <c r="L2" s="1"/>
      <c r="M2" s="1"/>
      <c r="N2" s="1"/>
      <c r="O2" s="1"/>
      <c r="P2" s="1"/>
      <c r="Q2" s="1"/>
      <c r="R2" s="1"/>
    </row>
    <row r="3" spans="1:20" s="120" customFormat="1">
      <c r="A3" s="11"/>
      <c r="B3"/>
      <c r="C3" s="1"/>
      <c r="D3" s="1"/>
      <c r="E3" s="120" t="s">
        <v>290</v>
      </c>
    </row>
    <row r="4" spans="1:20">
      <c r="B4" s="1"/>
      <c r="C4" s="1"/>
      <c r="D4" s="1"/>
      <c r="E4" s="31" t="s">
        <v>5</v>
      </c>
      <c r="F4" s="1"/>
      <c r="G4" s="1"/>
      <c r="H4" s="1"/>
      <c r="I4" s="1"/>
      <c r="J4" s="1"/>
      <c r="K4" s="1"/>
      <c r="L4" s="1"/>
      <c r="M4" s="1"/>
      <c r="N4" s="1"/>
      <c r="O4" s="1"/>
      <c r="P4" s="1"/>
      <c r="Q4" s="1"/>
      <c r="R4" s="1"/>
    </row>
    <row r="5" spans="1:20">
      <c r="B5" s="1"/>
      <c r="C5" s="1"/>
      <c r="D5" s="1"/>
      <c r="E5" s="31"/>
      <c r="F5" s="1"/>
      <c r="G5" s="1"/>
      <c r="H5" s="1"/>
      <c r="I5" s="1"/>
      <c r="J5" s="1"/>
      <c r="K5" s="1"/>
      <c r="L5" s="1"/>
      <c r="M5" s="1"/>
      <c r="N5" s="1"/>
      <c r="O5" s="1"/>
      <c r="P5" s="1"/>
      <c r="Q5" s="1"/>
      <c r="R5" s="1"/>
    </row>
    <row r="6" spans="1:20">
      <c r="B6" s="1"/>
      <c r="C6" s="1"/>
      <c r="D6" s="1"/>
      <c r="E6" s="31"/>
      <c r="F6" s="1"/>
      <c r="G6" s="1"/>
      <c r="H6" s="1"/>
      <c r="I6" s="1"/>
      <c r="J6" s="1"/>
      <c r="K6" s="1"/>
      <c r="L6" s="1"/>
      <c r="M6" s="1"/>
      <c r="N6" s="1"/>
      <c r="O6" s="1"/>
      <c r="P6" s="1"/>
      <c r="Q6" s="1"/>
      <c r="R6" s="1"/>
    </row>
    <row r="7" spans="1:20">
      <c r="B7" s="1"/>
      <c r="C7" s="1"/>
      <c r="D7" s="1"/>
      <c r="E7" s="31"/>
      <c r="F7" s="1"/>
      <c r="G7" s="1"/>
      <c r="H7" s="1"/>
      <c r="I7" s="1"/>
      <c r="J7" s="1"/>
      <c r="K7" s="1"/>
      <c r="L7" s="1"/>
      <c r="M7" s="1"/>
      <c r="N7" s="1"/>
      <c r="O7" s="1"/>
      <c r="P7" s="1"/>
      <c r="Q7" s="1"/>
      <c r="R7" s="1"/>
    </row>
    <row r="8" spans="1:20">
      <c r="B8" s="1"/>
      <c r="C8" s="1"/>
      <c r="D8" s="1"/>
      <c r="E8" s="31"/>
      <c r="F8" s="1"/>
      <c r="G8" s="1"/>
      <c r="H8" s="1"/>
      <c r="I8" s="1"/>
      <c r="J8" s="1"/>
      <c r="K8" s="1"/>
      <c r="L8" s="1"/>
      <c r="M8" s="1"/>
      <c r="N8" s="1"/>
      <c r="O8" s="1"/>
      <c r="P8" s="1"/>
      <c r="Q8" s="1"/>
      <c r="R8" s="1"/>
    </row>
    <row r="9" spans="1:20" ht="15.95" thickBot="1">
      <c r="B9" s="1"/>
      <c r="C9" s="1"/>
      <c r="D9" s="1"/>
      <c r="E9" s="31"/>
      <c r="F9" s="1"/>
      <c r="G9" s="1"/>
      <c r="H9" s="1"/>
      <c r="I9" s="1"/>
      <c r="J9" s="1"/>
      <c r="K9" s="1"/>
      <c r="L9" s="1"/>
      <c r="M9" s="1"/>
      <c r="N9" s="1"/>
      <c r="O9" s="1"/>
      <c r="P9" s="1"/>
      <c r="Q9" s="1"/>
      <c r="R9" s="1"/>
    </row>
    <row r="10" spans="1:20" ht="30.6" thickBot="1">
      <c r="B10" s="107" t="s">
        <v>6</v>
      </c>
      <c r="C10" s="107" t="s">
        <v>7</v>
      </c>
      <c r="D10" s="121" t="s">
        <v>8</v>
      </c>
      <c r="E10" s="5" t="s">
        <v>9</v>
      </c>
      <c r="F10" s="6"/>
      <c r="G10" s="6"/>
      <c r="H10" s="6"/>
      <c r="I10" s="6"/>
      <c r="J10" s="7"/>
      <c r="K10" s="2" t="s">
        <v>10</v>
      </c>
      <c r="L10" s="3"/>
      <c r="M10" s="3"/>
      <c r="N10" s="3"/>
      <c r="O10" s="3"/>
      <c r="P10" s="4"/>
      <c r="Q10" s="51" t="s">
        <v>11</v>
      </c>
      <c r="R10" s="51"/>
      <c r="S10" s="116" t="s">
        <v>291</v>
      </c>
      <c r="T10" s="117"/>
    </row>
    <row r="11" spans="1:20" ht="15.6" customHeight="1">
      <c r="B11" s="108"/>
      <c r="C11" s="108"/>
      <c r="D11" s="108"/>
      <c r="E11" s="112" t="s">
        <v>13</v>
      </c>
      <c r="F11" s="112" t="s">
        <v>14</v>
      </c>
      <c r="G11" s="112" t="s">
        <v>15</v>
      </c>
      <c r="H11" s="112" t="s">
        <v>16</v>
      </c>
      <c r="I11" s="112" t="s">
        <v>17</v>
      </c>
      <c r="J11" s="112" t="s">
        <v>18</v>
      </c>
      <c r="K11" s="110" t="s">
        <v>13</v>
      </c>
      <c r="L11" s="110" t="s">
        <v>14</v>
      </c>
      <c r="M11" s="110" t="s">
        <v>15</v>
      </c>
      <c r="N11" s="110" t="s">
        <v>16</v>
      </c>
      <c r="O11" s="110" t="s">
        <v>17</v>
      </c>
      <c r="P11" s="110" t="s">
        <v>18</v>
      </c>
      <c r="Q11" s="118" t="s">
        <v>13</v>
      </c>
      <c r="R11" s="118" t="s">
        <v>14</v>
      </c>
      <c r="S11" s="114" t="s">
        <v>13</v>
      </c>
      <c r="T11" s="114" t="s">
        <v>14</v>
      </c>
    </row>
    <row r="12" spans="1:20" ht="15.95" thickBot="1">
      <c r="B12" s="109"/>
      <c r="C12" s="109"/>
      <c r="D12" s="109"/>
      <c r="E12" s="113"/>
      <c r="F12" s="113"/>
      <c r="G12" s="113"/>
      <c r="H12" s="113"/>
      <c r="I12" s="113"/>
      <c r="J12" s="113"/>
      <c r="K12" s="111"/>
      <c r="L12" s="111"/>
      <c r="M12" s="111"/>
      <c r="N12" s="111"/>
      <c r="O12" s="111"/>
      <c r="P12" s="111"/>
      <c r="Q12" s="119"/>
      <c r="R12" s="119"/>
      <c r="S12" s="115"/>
      <c r="T12" s="115"/>
    </row>
    <row r="13" spans="1:20" s="10" customFormat="1">
      <c r="A13"/>
      <c r="B13" s="68" t="s">
        <v>19</v>
      </c>
      <c r="C13" s="33" t="s">
        <v>20</v>
      </c>
      <c r="D13" s="34">
        <v>1.1631944444444445E-2</v>
      </c>
      <c r="E13" s="33">
        <v>21</v>
      </c>
      <c r="F13" s="33">
        <v>28</v>
      </c>
      <c r="G13" s="33" t="s">
        <v>292</v>
      </c>
      <c r="H13" s="35">
        <v>1333</v>
      </c>
      <c r="I13" s="35">
        <v>1333</v>
      </c>
      <c r="J13" s="49">
        <f>SUM(F13:F24)/SUM(E13:E24)</f>
        <v>1.4549356223175967</v>
      </c>
      <c r="K13" s="33">
        <v>8</v>
      </c>
      <c r="L13" s="33">
        <v>8</v>
      </c>
      <c r="M13" s="35" t="s">
        <v>29</v>
      </c>
      <c r="N13" s="35">
        <v>1000</v>
      </c>
      <c r="O13" s="35">
        <v>1000</v>
      </c>
      <c r="P13" s="49">
        <f>SUM(L13:L24)/SUM(K13:K24)</f>
        <v>1.2463343108504399</v>
      </c>
      <c r="Q13" s="49"/>
      <c r="R13" s="49"/>
      <c r="S13" s="33">
        <v>93</v>
      </c>
      <c r="T13" s="33">
        <v>356</v>
      </c>
    </row>
    <row r="14" spans="1:20" s="10" customFormat="1">
      <c r="A14"/>
      <c r="B14" s="68" t="s">
        <v>293</v>
      </c>
      <c r="C14" s="33" t="s">
        <v>294</v>
      </c>
      <c r="D14" s="34">
        <v>1.4513888888888889E-2</v>
      </c>
      <c r="E14" s="33">
        <v>0</v>
      </c>
      <c r="F14" s="33">
        <v>0</v>
      </c>
      <c r="G14" s="33">
        <v>0</v>
      </c>
      <c r="H14" s="33">
        <v>0</v>
      </c>
      <c r="I14" s="49">
        <f>SUM(F14:F15)/SUM(E14:E15)</f>
        <v>1.125</v>
      </c>
      <c r="J14" s="33"/>
      <c r="K14" s="33">
        <v>1</v>
      </c>
      <c r="L14" s="33">
        <v>1</v>
      </c>
      <c r="M14" s="33" t="s">
        <v>108</v>
      </c>
      <c r="N14" s="35">
        <v>1000</v>
      </c>
      <c r="O14" s="49">
        <f>SUM(L14:L15)/SUM(K14:K15)</f>
        <v>1</v>
      </c>
      <c r="P14" s="33"/>
      <c r="Q14" s="33"/>
      <c r="R14" s="33"/>
      <c r="S14" s="33">
        <v>135</v>
      </c>
      <c r="T14" s="33">
        <v>679</v>
      </c>
    </row>
    <row r="15" spans="1:20" s="10" customFormat="1">
      <c r="A15"/>
      <c r="B15" s="68" t="s">
        <v>295</v>
      </c>
      <c r="C15" s="33" t="s">
        <v>296</v>
      </c>
      <c r="D15" s="34">
        <v>2.7604166666666666E-2</v>
      </c>
      <c r="E15" s="33">
        <v>8</v>
      </c>
      <c r="F15" s="33">
        <v>9</v>
      </c>
      <c r="G15" s="33" t="s">
        <v>297</v>
      </c>
      <c r="H15" s="35">
        <v>1125</v>
      </c>
      <c r="I15" s="33"/>
      <c r="J15" s="33"/>
      <c r="K15" s="33">
        <v>6</v>
      </c>
      <c r="L15" s="33">
        <v>6</v>
      </c>
      <c r="M15" s="33" t="s">
        <v>29</v>
      </c>
      <c r="N15" s="35">
        <v>1000</v>
      </c>
      <c r="O15" s="33"/>
      <c r="P15" s="33"/>
      <c r="Q15" s="33"/>
      <c r="R15" s="33"/>
      <c r="S15" s="33">
        <v>160</v>
      </c>
      <c r="T15" s="33">
        <v>618</v>
      </c>
    </row>
    <row r="16" spans="1:20">
      <c r="B16" s="68" t="s">
        <v>32</v>
      </c>
      <c r="C16" s="33" t="s">
        <v>33</v>
      </c>
      <c r="D16" s="34">
        <v>1.3715277777777778E-2</v>
      </c>
      <c r="E16" s="33">
        <v>15</v>
      </c>
      <c r="F16" s="33">
        <v>20</v>
      </c>
      <c r="G16" s="33" t="s">
        <v>298</v>
      </c>
      <c r="H16" s="35">
        <v>1333</v>
      </c>
      <c r="I16" s="49">
        <f>SUM(F16:F16)/SUM(E16:E16)</f>
        <v>1.3333333333333333</v>
      </c>
      <c r="J16" s="33"/>
      <c r="K16" s="33">
        <v>6</v>
      </c>
      <c r="L16" s="33">
        <v>10</v>
      </c>
      <c r="M16" s="33" t="s">
        <v>299</v>
      </c>
      <c r="N16" s="35">
        <v>1667</v>
      </c>
      <c r="O16" s="49">
        <f>SUM(L16:L16)/SUM(K16:K16)</f>
        <v>1.6666666666666667</v>
      </c>
      <c r="P16" s="33"/>
      <c r="Q16" s="33"/>
      <c r="R16" s="33"/>
      <c r="S16" s="33">
        <v>100</v>
      </c>
      <c r="T16" s="33">
        <v>449</v>
      </c>
    </row>
    <row r="17" spans="1:22">
      <c r="B17" s="68" t="s">
        <v>300</v>
      </c>
      <c r="C17" s="33" t="s">
        <v>301</v>
      </c>
      <c r="D17" s="34">
        <v>1.6238425925925924E-2</v>
      </c>
      <c r="E17" s="33">
        <v>0</v>
      </c>
      <c r="F17" s="33">
        <v>0</v>
      </c>
      <c r="G17" s="33">
        <v>0</v>
      </c>
      <c r="H17" s="33">
        <v>0</v>
      </c>
      <c r="I17" s="33">
        <v>0</v>
      </c>
      <c r="J17" s="33"/>
      <c r="K17" s="33">
        <v>0</v>
      </c>
      <c r="L17" s="33">
        <v>0</v>
      </c>
      <c r="M17" s="33">
        <v>0</v>
      </c>
      <c r="N17" s="33">
        <v>0</v>
      </c>
      <c r="O17" s="33">
        <v>0</v>
      </c>
      <c r="P17" s="33"/>
      <c r="Q17" s="33"/>
      <c r="R17" s="33"/>
      <c r="S17" s="33">
        <v>160</v>
      </c>
      <c r="T17" s="33">
        <v>0</v>
      </c>
    </row>
    <row r="18" spans="1:22">
      <c r="B18" s="68" t="s">
        <v>40</v>
      </c>
      <c r="C18" s="33" t="s">
        <v>41</v>
      </c>
      <c r="D18" s="34">
        <v>4.2094907407407407E-2</v>
      </c>
      <c r="E18" s="33">
        <v>9</v>
      </c>
      <c r="F18" s="33">
        <v>15</v>
      </c>
      <c r="G18" s="33" t="s">
        <v>302</v>
      </c>
      <c r="H18" s="35">
        <v>1667</v>
      </c>
      <c r="I18" s="49">
        <f>SUM(F18:F19)/SUM(E18:E19)</f>
        <v>1.4444444444444444</v>
      </c>
      <c r="J18" s="33"/>
      <c r="K18" s="33">
        <v>3</v>
      </c>
      <c r="L18" s="33">
        <v>5</v>
      </c>
      <c r="M18" s="33" t="s">
        <v>303</v>
      </c>
      <c r="N18" s="35">
        <v>1667</v>
      </c>
      <c r="O18" s="49">
        <f>SUM(L18:L19)/SUM(K18:K19)</f>
        <v>1.6444444444444444</v>
      </c>
      <c r="P18" s="33"/>
      <c r="Q18" s="33"/>
      <c r="R18" s="33"/>
      <c r="S18" s="33">
        <v>176</v>
      </c>
      <c r="T18" s="33">
        <v>694</v>
      </c>
    </row>
    <row r="19" spans="1:22">
      <c r="B19" s="68" t="s">
        <v>44</v>
      </c>
      <c r="C19" s="33" t="s">
        <v>45</v>
      </c>
      <c r="D19" s="34">
        <v>2.9942129629629628E-2</v>
      </c>
      <c r="E19" s="33">
        <v>36</v>
      </c>
      <c r="F19" s="33">
        <v>50</v>
      </c>
      <c r="G19" s="33" t="s">
        <v>304</v>
      </c>
      <c r="H19" s="35">
        <v>1389</v>
      </c>
      <c r="I19" s="33"/>
      <c r="J19" s="33"/>
      <c r="K19" s="33">
        <v>42</v>
      </c>
      <c r="L19" s="33">
        <v>69</v>
      </c>
      <c r="M19" s="35">
        <v>1087</v>
      </c>
      <c r="N19" s="35">
        <v>1643</v>
      </c>
      <c r="O19" s="33"/>
      <c r="P19" s="33"/>
      <c r="Q19" s="33"/>
      <c r="R19" s="33"/>
      <c r="S19" s="33">
        <v>750</v>
      </c>
      <c r="T19" s="33">
        <v>2523</v>
      </c>
    </row>
    <row r="20" spans="1:22" s="1" customFormat="1" ht="15">
      <c r="A20" s="12"/>
      <c r="B20" s="69" t="s">
        <v>305</v>
      </c>
      <c r="C20" s="12" t="s">
        <v>306</v>
      </c>
      <c r="D20" s="19">
        <v>6.0185185185185177E-3</v>
      </c>
      <c r="E20" s="12">
        <v>8</v>
      </c>
      <c r="F20" s="12">
        <v>8</v>
      </c>
      <c r="G20" s="12" t="s">
        <v>29</v>
      </c>
      <c r="H20" s="18">
        <v>1000</v>
      </c>
      <c r="I20" s="18">
        <v>1000</v>
      </c>
      <c r="J20" s="12"/>
      <c r="K20" s="12">
        <v>10</v>
      </c>
      <c r="L20" s="12">
        <v>10</v>
      </c>
      <c r="M20" s="18" t="s">
        <v>29</v>
      </c>
      <c r="N20" s="18">
        <v>1000</v>
      </c>
      <c r="O20" s="18">
        <v>1000</v>
      </c>
      <c r="P20" s="12"/>
      <c r="Q20" s="12"/>
      <c r="R20" s="12"/>
      <c r="S20" s="12">
        <v>15</v>
      </c>
      <c r="T20" s="12">
        <v>54</v>
      </c>
      <c r="V20" s="46"/>
    </row>
    <row r="21" spans="1:22">
      <c r="B21" s="68" t="s">
        <v>54</v>
      </c>
      <c r="C21" s="33" t="s">
        <v>55</v>
      </c>
      <c r="D21" s="34">
        <v>3.1134259259259261E-2</v>
      </c>
      <c r="E21" s="33">
        <v>269</v>
      </c>
      <c r="F21" s="33">
        <v>394</v>
      </c>
      <c r="G21" s="33" t="s">
        <v>307</v>
      </c>
      <c r="H21" s="35">
        <v>1465</v>
      </c>
      <c r="I21" s="49">
        <f>SUM(F21:F23)/SUM(E21:E23)</f>
        <v>1.4510385756676558</v>
      </c>
      <c r="J21" s="33"/>
      <c r="K21" s="33">
        <v>150</v>
      </c>
      <c r="L21" s="33">
        <v>179</v>
      </c>
      <c r="M21" s="33" t="s">
        <v>308</v>
      </c>
      <c r="N21" s="35">
        <v>1193</v>
      </c>
      <c r="O21" s="49">
        <f>SUM(L21:L23)/SUM(K21:K23)</f>
        <v>1.2294685990338163</v>
      </c>
      <c r="P21" s="33"/>
      <c r="Q21" s="33">
        <v>1</v>
      </c>
      <c r="R21" s="33">
        <v>1</v>
      </c>
      <c r="S21" s="33">
        <v>1224</v>
      </c>
      <c r="T21" s="33">
        <v>4860</v>
      </c>
    </row>
    <row r="22" spans="1:22">
      <c r="B22" s="68" t="s">
        <v>56</v>
      </c>
      <c r="C22" s="33" t="s">
        <v>57</v>
      </c>
      <c r="D22" s="34">
        <v>2.1354166666666664E-2</v>
      </c>
      <c r="E22" s="33">
        <v>127</v>
      </c>
      <c r="F22" s="33">
        <v>166</v>
      </c>
      <c r="G22" s="33" t="s">
        <v>309</v>
      </c>
      <c r="H22" s="35">
        <v>1299</v>
      </c>
      <c r="I22" s="33"/>
      <c r="J22" s="33"/>
      <c r="K22" s="33">
        <v>177</v>
      </c>
      <c r="L22" s="33">
        <v>230</v>
      </c>
      <c r="M22" s="33" t="s">
        <v>82</v>
      </c>
      <c r="N22" s="35">
        <v>1299</v>
      </c>
      <c r="O22" s="33"/>
      <c r="P22" s="33"/>
      <c r="Q22" s="33">
        <v>8</v>
      </c>
      <c r="R22" s="33">
        <v>15</v>
      </c>
      <c r="S22" s="33">
        <v>777</v>
      </c>
      <c r="T22" s="33">
        <v>3056</v>
      </c>
    </row>
    <row r="23" spans="1:22">
      <c r="B23" s="68" t="s">
        <v>60</v>
      </c>
      <c r="C23" s="33" t="s">
        <v>61</v>
      </c>
      <c r="D23" s="34">
        <v>2.0821759259259259E-2</v>
      </c>
      <c r="E23" s="33">
        <v>278</v>
      </c>
      <c r="F23" s="33">
        <v>418</v>
      </c>
      <c r="G23" s="35" t="s">
        <v>310</v>
      </c>
      <c r="H23" s="35">
        <v>1504</v>
      </c>
      <c r="I23" s="33"/>
      <c r="J23" s="33"/>
      <c r="K23" s="33">
        <v>87</v>
      </c>
      <c r="L23" s="33">
        <v>100</v>
      </c>
      <c r="M23" s="33" t="s">
        <v>311</v>
      </c>
      <c r="N23" s="35">
        <v>1149</v>
      </c>
      <c r="O23" s="33"/>
      <c r="P23" s="33"/>
      <c r="Q23" s="33">
        <v>19</v>
      </c>
      <c r="R23" s="33">
        <v>26</v>
      </c>
      <c r="S23" s="33">
        <v>687</v>
      </c>
      <c r="T23" s="33">
        <v>2260</v>
      </c>
    </row>
    <row r="24" spans="1:22">
      <c r="B24" s="68" t="s">
        <v>64</v>
      </c>
      <c r="C24" s="33" t="s">
        <v>65</v>
      </c>
      <c r="D24" s="34">
        <v>1.8749999999999999E-2</v>
      </c>
      <c r="E24" s="33">
        <v>161</v>
      </c>
      <c r="F24" s="33">
        <v>248</v>
      </c>
      <c r="G24" s="33" t="s">
        <v>312</v>
      </c>
      <c r="H24" s="35">
        <v>1540</v>
      </c>
      <c r="I24" s="49">
        <f>SUM(F24:F24)/SUM(E24:E24)</f>
        <v>1.5403726708074534</v>
      </c>
      <c r="J24" s="33"/>
      <c r="K24" s="33">
        <v>192</v>
      </c>
      <c r="L24" s="33">
        <v>232</v>
      </c>
      <c r="M24" s="33" t="s">
        <v>313</v>
      </c>
      <c r="N24" s="35">
        <v>1208</v>
      </c>
      <c r="O24" s="49">
        <f>SUM(L24:L24)/SUM(K24:K24)</f>
        <v>1.2083333333333333</v>
      </c>
      <c r="P24" s="33"/>
      <c r="Q24" s="33">
        <v>53</v>
      </c>
      <c r="R24" s="33">
        <v>67</v>
      </c>
      <c r="S24" s="33">
        <v>647</v>
      </c>
      <c r="T24" s="33">
        <v>2410</v>
      </c>
    </row>
    <row r="25" spans="1:22">
      <c r="B25" s="68" t="s">
        <v>68</v>
      </c>
      <c r="C25" s="33" t="s">
        <v>69</v>
      </c>
      <c r="D25" s="34">
        <v>2.2013888888888888E-2</v>
      </c>
      <c r="E25" s="33">
        <v>91</v>
      </c>
      <c r="F25" s="33">
        <v>142</v>
      </c>
      <c r="G25" s="35" t="s">
        <v>314</v>
      </c>
      <c r="H25" s="35">
        <v>1560</v>
      </c>
      <c r="I25" s="35">
        <v>1609</v>
      </c>
      <c r="J25" s="49">
        <f>SUM(F25:F41)/SUM(E25:E41)</f>
        <v>1.9925053533190578</v>
      </c>
      <c r="K25" s="33">
        <v>155</v>
      </c>
      <c r="L25" s="33">
        <v>199</v>
      </c>
      <c r="M25" s="33" t="s">
        <v>315</v>
      </c>
      <c r="N25" s="35">
        <v>1284</v>
      </c>
      <c r="O25" s="35">
        <v>1296</v>
      </c>
      <c r="P25" s="49">
        <f>SUM(L25:L41)/SUM(K25:K41)</f>
        <v>1.9702300405953992</v>
      </c>
      <c r="Q25" s="55">
        <v>4</v>
      </c>
      <c r="R25" s="55">
        <v>4</v>
      </c>
      <c r="S25" s="33">
        <v>631</v>
      </c>
      <c r="T25" s="33">
        <v>2880</v>
      </c>
    </row>
    <row r="26" spans="1:22">
      <c r="B26" s="68" t="s">
        <v>72</v>
      </c>
      <c r="C26" s="33" t="s">
        <v>73</v>
      </c>
      <c r="D26" s="34">
        <v>2.5960648148148149E-2</v>
      </c>
      <c r="E26" s="33">
        <v>213</v>
      </c>
      <c r="F26" s="33">
        <v>317</v>
      </c>
      <c r="G26" s="35">
        <v>1137</v>
      </c>
      <c r="H26" s="35">
        <v>1488</v>
      </c>
      <c r="I26" s="49">
        <f>SUM(F26:F27)/SUM(E26:E27)</f>
        <v>1.4024640657084189</v>
      </c>
      <c r="J26" s="33"/>
      <c r="K26" s="33">
        <v>61</v>
      </c>
      <c r="L26" s="33">
        <v>66</v>
      </c>
      <c r="M26" s="33" t="s">
        <v>316</v>
      </c>
      <c r="N26" s="35">
        <v>1082</v>
      </c>
      <c r="O26" s="49">
        <f>SUM(L26:L27)/SUM(K26:K27)</f>
        <v>1.2217391304347827</v>
      </c>
      <c r="P26" s="33"/>
      <c r="Q26" s="33">
        <v>17</v>
      </c>
      <c r="R26" s="33">
        <v>31</v>
      </c>
      <c r="S26" s="33">
        <v>781</v>
      </c>
      <c r="T26" s="33">
        <v>3367</v>
      </c>
    </row>
    <row r="27" spans="1:22">
      <c r="B27" s="68" t="s">
        <v>317</v>
      </c>
      <c r="C27" s="33" t="s">
        <v>318</v>
      </c>
      <c r="D27" s="34">
        <v>3.1041666666666665E-2</v>
      </c>
      <c r="E27" s="33">
        <v>274</v>
      </c>
      <c r="F27" s="33">
        <v>366</v>
      </c>
      <c r="G27" s="33" t="s">
        <v>319</v>
      </c>
      <c r="H27" s="35">
        <v>1336</v>
      </c>
      <c r="I27" s="33"/>
      <c r="J27" s="33"/>
      <c r="K27" s="33">
        <v>169</v>
      </c>
      <c r="L27" s="33">
        <v>215</v>
      </c>
      <c r="M27" s="33" t="s">
        <v>320</v>
      </c>
      <c r="N27" s="35">
        <v>1272</v>
      </c>
      <c r="O27" s="33"/>
      <c r="P27" s="33"/>
      <c r="Q27" s="33">
        <v>90</v>
      </c>
      <c r="R27" s="33">
        <v>116</v>
      </c>
      <c r="S27" s="33">
        <v>974</v>
      </c>
      <c r="T27" s="33">
        <v>3887</v>
      </c>
    </row>
    <row r="28" spans="1:22">
      <c r="B28" s="68" t="s">
        <v>80</v>
      </c>
      <c r="C28" s="33" t="s">
        <v>81</v>
      </c>
      <c r="D28" s="34">
        <v>3.3414351851851855E-2</v>
      </c>
      <c r="E28" s="33">
        <v>127</v>
      </c>
      <c r="F28" s="33">
        <v>156</v>
      </c>
      <c r="G28" s="33" t="s">
        <v>321</v>
      </c>
      <c r="H28" s="35">
        <v>1228</v>
      </c>
      <c r="I28" s="49">
        <f>SUM(F28:F29)/SUM(E28:E29)</f>
        <v>1.2874251497005988</v>
      </c>
      <c r="J28" s="33"/>
      <c r="K28" s="33">
        <v>185</v>
      </c>
      <c r="L28" s="33">
        <v>261</v>
      </c>
      <c r="M28" s="33" t="s">
        <v>322</v>
      </c>
      <c r="N28" s="35">
        <v>1411</v>
      </c>
      <c r="O28" s="49">
        <f>SUM(L28:L29)/SUM(K28:K29)</f>
        <v>1.4258373205741626</v>
      </c>
      <c r="P28" s="33"/>
      <c r="Q28" s="33">
        <v>21</v>
      </c>
      <c r="R28" s="33">
        <v>31</v>
      </c>
      <c r="S28" s="33">
        <v>514</v>
      </c>
      <c r="T28" s="33">
        <v>2084</v>
      </c>
    </row>
    <row r="29" spans="1:22">
      <c r="B29" s="68" t="s">
        <v>84</v>
      </c>
      <c r="C29" s="33" t="s">
        <v>85</v>
      </c>
      <c r="D29" s="34">
        <v>2.0601851851851854E-2</v>
      </c>
      <c r="E29" s="33">
        <v>40</v>
      </c>
      <c r="F29" s="33">
        <v>59</v>
      </c>
      <c r="G29" s="33" t="s">
        <v>323</v>
      </c>
      <c r="H29" s="35">
        <v>1475</v>
      </c>
      <c r="I29" s="33"/>
      <c r="J29" s="33"/>
      <c r="K29" s="33">
        <v>24</v>
      </c>
      <c r="L29" s="33">
        <v>37</v>
      </c>
      <c r="M29" s="33" t="s">
        <v>324</v>
      </c>
      <c r="N29" s="35">
        <v>1542</v>
      </c>
      <c r="O29" s="33"/>
      <c r="P29" s="33"/>
      <c r="Q29" s="33">
        <v>38</v>
      </c>
      <c r="R29" s="33">
        <v>89</v>
      </c>
      <c r="S29" s="33">
        <v>439</v>
      </c>
      <c r="T29" s="33">
        <v>2207</v>
      </c>
    </row>
    <row r="30" spans="1:22">
      <c r="B30" s="68" t="s">
        <v>88</v>
      </c>
      <c r="C30" s="33" t="s">
        <v>89</v>
      </c>
      <c r="D30" s="34">
        <v>2.8865740740740744E-2</v>
      </c>
      <c r="E30" s="33">
        <v>264</v>
      </c>
      <c r="F30" s="33">
        <v>458</v>
      </c>
      <c r="G30" s="35">
        <v>1036</v>
      </c>
      <c r="H30" s="35">
        <v>1735</v>
      </c>
      <c r="I30" s="49">
        <f>SUM(F30:F30)/SUM(E30:E30)</f>
        <v>1.7348484848484849</v>
      </c>
      <c r="J30" s="33"/>
      <c r="K30" s="33">
        <v>223</v>
      </c>
      <c r="L30" s="33">
        <v>358</v>
      </c>
      <c r="M30" s="33" t="s">
        <v>325</v>
      </c>
      <c r="N30" s="35">
        <v>1605</v>
      </c>
      <c r="O30" s="49">
        <f>SUM(L30:L30)/SUM(K30:K30)</f>
        <v>1.6053811659192825</v>
      </c>
      <c r="P30" s="33"/>
      <c r="Q30" s="33">
        <v>50</v>
      </c>
      <c r="R30" s="33">
        <v>87</v>
      </c>
      <c r="S30" s="33">
        <v>780</v>
      </c>
      <c r="T30" s="33">
        <v>3409</v>
      </c>
    </row>
    <row r="31" spans="1:22">
      <c r="B31" s="68" t="s">
        <v>92</v>
      </c>
      <c r="C31" s="33" t="s">
        <v>93</v>
      </c>
      <c r="D31" s="34">
        <v>2.255787037037037E-2</v>
      </c>
      <c r="E31" s="33">
        <v>48</v>
      </c>
      <c r="F31" s="33">
        <v>71</v>
      </c>
      <c r="G31" s="33" t="s">
        <v>326</v>
      </c>
      <c r="H31" s="35">
        <v>1479</v>
      </c>
      <c r="I31" s="49">
        <f>SUM(F31:F31)/SUM(E31:E31)</f>
        <v>1.4791666666666667</v>
      </c>
      <c r="J31" s="33"/>
      <c r="K31" s="33">
        <v>49</v>
      </c>
      <c r="L31" s="33">
        <v>74</v>
      </c>
      <c r="M31" s="33" t="s">
        <v>102</v>
      </c>
      <c r="N31" s="35">
        <v>1510</v>
      </c>
      <c r="O31" s="49">
        <f>SUM(L31:L31)/SUM(K31:K31)</f>
        <v>1.510204081632653</v>
      </c>
      <c r="P31" s="33"/>
      <c r="Q31" s="33">
        <v>14</v>
      </c>
      <c r="R31" s="33">
        <v>19</v>
      </c>
      <c r="S31" s="33">
        <v>512</v>
      </c>
      <c r="T31" s="33">
        <v>2044</v>
      </c>
    </row>
    <row r="32" spans="1:22">
      <c r="B32" s="68" t="s">
        <v>96</v>
      </c>
      <c r="C32" s="33" t="s">
        <v>97</v>
      </c>
      <c r="D32" s="34">
        <v>2.0312500000000001E-2</v>
      </c>
      <c r="E32" s="33">
        <v>142</v>
      </c>
      <c r="F32" s="33">
        <v>210</v>
      </c>
      <c r="G32" s="33" t="s">
        <v>327</v>
      </c>
      <c r="H32" s="35">
        <v>1479</v>
      </c>
      <c r="I32" s="49">
        <f>SUM(F32:F34)/SUM(E32:E34)</f>
        <v>1.8161157024793388</v>
      </c>
      <c r="J32" s="33"/>
      <c r="K32" s="33">
        <v>160</v>
      </c>
      <c r="L32" s="33">
        <v>206</v>
      </c>
      <c r="M32" s="33" t="s">
        <v>328</v>
      </c>
      <c r="N32" s="35">
        <v>1288</v>
      </c>
      <c r="O32" s="49">
        <f>SUM(L32:L34)/SUM(K32:K34)</f>
        <v>1.6629955947136563</v>
      </c>
      <c r="P32" s="33"/>
      <c r="Q32" s="33">
        <v>17</v>
      </c>
      <c r="R32" s="33">
        <v>25</v>
      </c>
      <c r="S32" s="33">
        <v>635</v>
      </c>
      <c r="T32" s="33">
        <v>2518</v>
      </c>
    </row>
    <row r="33" spans="2:20">
      <c r="B33" s="68" t="s">
        <v>100</v>
      </c>
      <c r="C33" s="33" t="s">
        <v>101</v>
      </c>
      <c r="D33" s="34">
        <v>2.9479166666666667E-2</v>
      </c>
      <c r="E33" s="33">
        <v>156</v>
      </c>
      <c r="F33" s="33">
        <v>270</v>
      </c>
      <c r="G33" s="35">
        <v>1184</v>
      </c>
      <c r="H33" s="35">
        <v>1731</v>
      </c>
      <c r="I33" s="33"/>
      <c r="J33" s="33"/>
      <c r="K33" s="33">
        <v>72</v>
      </c>
      <c r="L33" s="33">
        <v>118</v>
      </c>
      <c r="M33" s="35">
        <v>1122</v>
      </c>
      <c r="N33" s="35">
        <v>1639</v>
      </c>
      <c r="O33" s="33"/>
      <c r="P33" s="33"/>
      <c r="Q33" s="33">
        <v>13</v>
      </c>
      <c r="R33" s="33">
        <v>29</v>
      </c>
      <c r="S33" s="33">
        <v>919</v>
      </c>
      <c r="T33" s="33">
        <v>4072</v>
      </c>
    </row>
    <row r="34" spans="2:20">
      <c r="B34" s="68" t="s">
        <v>329</v>
      </c>
      <c r="C34" s="33" t="s">
        <v>330</v>
      </c>
      <c r="D34" s="34">
        <v>3.3692129629629627E-2</v>
      </c>
      <c r="E34" s="33">
        <v>186</v>
      </c>
      <c r="F34" s="33">
        <v>399</v>
      </c>
      <c r="G34" s="35">
        <v>1302</v>
      </c>
      <c r="H34" s="35">
        <v>2145</v>
      </c>
      <c r="I34" s="33"/>
      <c r="J34" s="33"/>
      <c r="K34" s="33">
        <v>222</v>
      </c>
      <c r="L34" s="33">
        <v>431</v>
      </c>
      <c r="M34" s="35">
        <v>1373</v>
      </c>
      <c r="N34" s="35">
        <v>1941</v>
      </c>
      <c r="O34" s="33"/>
      <c r="P34" s="33"/>
      <c r="Q34" s="33">
        <v>50</v>
      </c>
      <c r="R34" s="33">
        <v>85</v>
      </c>
      <c r="S34" s="33">
        <v>839</v>
      </c>
      <c r="T34" s="33">
        <v>3126</v>
      </c>
    </row>
    <row r="35" spans="2:20">
      <c r="B35" s="68" t="s">
        <v>331</v>
      </c>
      <c r="C35" s="33" t="s">
        <v>332</v>
      </c>
      <c r="D35" s="34">
        <v>9.432870370370371E-3</v>
      </c>
      <c r="E35" s="33">
        <v>79</v>
      </c>
      <c r="F35" s="33">
        <v>156</v>
      </c>
      <c r="G35" s="35">
        <v>1484</v>
      </c>
      <c r="H35" s="33">
        <v>1.9750000000000001</v>
      </c>
      <c r="I35" s="49">
        <f>SUM(F35:F37)/SUM(E35:E37)</f>
        <v>2.0198019801980198</v>
      </c>
      <c r="J35" s="33"/>
      <c r="K35" s="33">
        <v>112</v>
      </c>
      <c r="L35" s="33">
        <v>224</v>
      </c>
      <c r="M35" s="35">
        <v>1188</v>
      </c>
      <c r="N35" s="35">
        <v>2000</v>
      </c>
      <c r="O35" s="49">
        <f>SUM(L35:L37)/SUM(K35:K37)</f>
        <v>2.0354609929078014</v>
      </c>
      <c r="P35" s="33"/>
      <c r="Q35" s="33">
        <v>3</v>
      </c>
      <c r="R35" s="33">
        <v>7</v>
      </c>
      <c r="S35" s="33">
        <v>253</v>
      </c>
      <c r="T35" s="33">
        <v>11</v>
      </c>
    </row>
    <row r="36" spans="2:20">
      <c r="B36" s="68" t="s">
        <v>333</v>
      </c>
      <c r="C36" s="33" t="s">
        <v>334</v>
      </c>
      <c r="D36" s="34">
        <v>3.7615740740740739E-3</v>
      </c>
      <c r="E36" s="33">
        <v>22</v>
      </c>
      <c r="F36" s="33">
        <v>48</v>
      </c>
      <c r="G36" s="35">
        <v>1435</v>
      </c>
      <c r="H36" s="35">
        <v>2182</v>
      </c>
      <c r="I36" s="33"/>
      <c r="J36" s="33"/>
      <c r="K36" s="33">
        <v>29</v>
      </c>
      <c r="L36" s="33">
        <v>63</v>
      </c>
      <c r="M36" s="35">
        <v>1205</v>
      </c>
      <c r="N36" s="35">
        <v>2172</v>
      </c>
      <c r="O36" s="33"/>
      <c r="P36" s="33"/>
      <c r="Q36" s="33">
        <v>2</v>
      </c>
      <c r="R36" s="33">
        <v>2</v>
      </c>
      <c r="S36" s="33">
        <v>0</v>
      </c>
      <c r="T36" s="33">
        <v>0</v>
      </c>
    </row>
    <row r="37" spans="2:20">
      <c r="B37" s="68" t="s">
        <v>335</v>
      </c>
      <c r="C37" s="33" t="s">
        <v>336</v>
      </c>
      <c r="D37" s="34">
        <v>2.7777777777777779E-3</v>
      </c>
      <c r="E37" s="33">
        <v>0</v>
      </c>
      <c r="F37" s="33">
        <v>0</v>
      </c>
      <c r="G37" s="33">
        <v>0</v>
      </c>
      <c r="H37" s="33">
        <v>0</v>
      </c>
      <c r="I37" s="33"/>
      <c r="J37" s="33"/>
      <c r="K37" s="33">
        <v>0</v>
      </c>
      <c r="L37" s="33">
        <v>0</v>
      </c>
      <c r="M37" s="35">
        <v>0</v>
      </c>
      <c r="N37" s="35">
        <v>0</v>
      </c>
      <c r="O37" s="33"/>
      <c r="P37" s="33"/>
      <c r="Q37" s="33">
        <v>38</v>
      </c>
      <c r="R37" s="33">
        <v>129</v>
      </c>
      <c r="S37" s="33">
        <v>0</v>
      </c>
      <c r="T37" s="33">
        <v>0</v>
      </c>
    </row>
    <row r="38" spans="2:20">
      <c r="B38" s="68" t="s">
        <v>337</v>
      </c>
      <c r="C38" s="33" t="s">
        <v>338</v>
      </c>
      <c r="D38" s="34">
        <v>6.2499999999999995E-3</v>
      </c>
      <c r="E38" s="33">
        <v>60</v>
      </c>
      <c r="F38" s="33">
        <v>192</v>
      </c>
      <c r="G38" s="35">
        <v>2166</v>
      </c>
      <c r="H38" s="35">
        <v>3200</v>
      </c>
      <c r="I38" s="49">
        <f>SUM(F38:F38)/SUM(E38:E38)</f>
        <v>3.2</v>
      </c>
      <c r="J38" s="33"/>
      <c r="K38" s="33">
        <v>63</v>
      </c>
      <c r="L38" s="33">
        <v>172</v>
      </c>
      <c r="M38" s="35">
        <v>2697</v>
      </c>
      <c r="N38" s="35">
        <v>2730</v>
      </c>
      <c r="O38" s="49">
        <f>SUM(L38:L38)/SUM(K38:K38)</f>
        <v>2.7301587301587302</v>
      </c>
      <c r="P38" s="33"/>
      <c r="Q38" s="33">
        <v>3</v>
      </c>
      <c r="R38" s="33">
        <v>3</v>
      </c>
      <c r="S38" s="33">
        <v>94</v>
      </c>
      <c r="T38" s="33">
        <v>416</v>
      </c>
    </row>
    <row r="39" spans="2:20">
      <c r="B39" s="68" t="s">
        <v>123</v>
      </c>
      <c r="C39" s="33" t="s">
        <v>124</v>
      </c>
      <c r="D39" s="34">
        <v>3.6597222222222225E-2</v>
      </c>
      <c r="E39" s="33">
        <v>374</v>
      </c>
      <c r="F39" s="33">
        <v>833</v>
      </c>
      <c r="G39" s="35">
        <v>1597</v>
      </c>
      <c r="H39" s="35">
        <v>2227</v>
      </c>
      <c r="I39" s="49">
        <f>SUM(F39:F39)/SUM(E39:E39)</f>
        <v>2.2272727272727271</v>
      </c>
      <c r="J39" s="33"/>
      <c r="K39" s="33">
        <v>234</v>
      </c>
      <c r="L39" s="33">
        <v>566</v>
      </c>
      <c r="M39" s="35">
        <v>1767</v>
      </c>
      <c r="N39" s="35">
        <v>2419</v>
      </c>
      <c r="O39" s="49">
        <f>SUM(L39:L39)/SUM(K39:K39)</f>
        <v>2.4188034188034186</v>
      </c>
      <c r="P39" s="33"/>
      <c r="Q39" s="33">
        <v>75</v>
      </c>
      <c r="R39" s="33">
        <v>173</v>
      </c>
      <c r="S39" s="33">
        <v>1213</v>
      </c>
      <c r="T39" s="33">
        <v>4982</v>
      </c>
    </row>
    <row r="40" spans="2:20">
      <c r="B40" s="68" t="s">
        <v>125</v>
      </c>
      <c r="C40" s="33" t="s">
        <v>126</v>
      </c>
      <c r="D40" s="34">
        <v>4.3055555555555562E-2</v>
      </c>
      <c r="E40" s="33">
        <v>419</v>
      </c>
      <c r="F40" s="33">
        <v>936</v>
      </c>
      <c r="G40" s="35">
        <v>1508</v>
      </c>
      <c r="H40" s="35">
        <v>2234</v>
      </c>
      <c r="I40" s="49">
        <f>SUM(F40:F41)/SUM(E40:E41)</f>
        <v>2.6253443526170801</v>
      </c>
      <c r="J40" s="33"/>
      <c r="K40" s="33">
        <v>247</v>
      </c>
      <c r="L40" s="33">
        <v>638</v>
      </c>
      <c r="M40" s="35">
        <v>2060</v>
      </c>
      <c r="N40" s="35">
        <v>2583</v>
      </c>
      <c r="O40" s="49">
        <f>SUM(L40:L41)/SUM(K40:K41)</f>
        <v>3.0021786492374729</v>
      </c>
      <c r="P40" s="33"/>
      <c r="Q40" s="33">
        <v>17</v>
      </c>
      <c r="R40" s="33">
        <v>32</v>
      </c>
      <c r="S40" s="33">
        <v>1497</v>
      </c>
      <c r="T40" s="33">
        <v>6718</v>
      </c>
    </row>
    <row r="41" spans="2:20">
      <c r="B41" s="68" t="s">
        <v>127</v>
      </c>
      <c r="C41" s="33" t="s">
        <v>128</v>
      </c>
      <c r="D41" s="34">
        <v>2.837962962962963E-2</v>
      </c>
      <c r="E41" s="33">
        <v>307</v>
      </c>
      <c r="F41" s="33">
        <v>970</v>
      </c>
      <c r="G41" s="35">
        <v>2033</v>
      </c>
      <c r="H41" s="35">
        <v>3160</v>
      </c>
      <c r="I41" s="33"/>
      <c r="J41" s="33"/>
      <c r="K41" s="33">
        <v>212</v>
      </c>
      <c r="L41" s="33">
        <v>740</v>
      </c>
      <c r="M41" s="35">
        <v>2689</v>
      </c>
      <c r="N41" s="35">
        <v>3491</v>
      </c>
      <c r="O41" s="33"/>
      <c r="P41" s="33"/>
      <c r="Q41" s="33">
        <v>6</v>
      </c>
      <c r="R41" s="33">
        <v>21</v>
      </c>
      <c r="S41" s="33">
        <v>756</v>
      </c>
      <c r="T41" s="33">
        <v>2960</v>
      </c>
    </row>
    <row r="42" spans="2:20">
      <c r="B42" s="68" t="s">
        <v>339</v>
      </c>
      <c r="C42" s="33" t="s">
        <v>340</v>
      </c>
      <c r="D42" s="34">
        <v>4.3518518518518519E-2</v>
      </c>
      <c r="E42" s="33">
        <v>378</v>
      </c>
      <c r="F42" s="33">
        <v>1492</v>
      </c>
      <c r="G42" s="35">
        <v>3822</v>
      </c>
      <c r="H42" s="35">
        <v>3947</v>
      </c>
      <c r="I42" s="49">
        <f>SUM(F42:F42)/SUM(E42:E42)</f>
        <v>3.947089947089947</v>
      </c>
      <c r="J42" s="49">
        <f>SUM(F42:F54)/SUM(E42:E54)</f>
        <v>3.5989358164283338</v>
      </c>
      <c r="K42" s="33">
        <v>295</v>
      </c>
      <c r="L42" s="33">
        <v>1185</v>
      </c>
      <c r="M42" s="35">
        <v>4600</v>
      </c>
      <c r="N42" s="35">
        <v>4017</v>
      </c>
      <c r="O42" s="49">
        <f>SUM(L42:L42)/SUM(K42:K42)</f>
        <v>4.0169491525423728</v>
      </c>
      <c r="P42" s="49">
        <f>SUM(L42:L54)/SUM(K42:K54)</f>
        <v>3.6056910569105689</v>
      </c>
      <c r="Q42" s="55">
        <v>29</v>
      </c>
      <c r="R42" s="55">
        <v>74</v>
      </c>
      <c r="S42" s="33">
        <v>580</v>
      </c>
      <c r="T42" s="33">
        <v>4786</v>
      </c>
    </row>
    <row r="43" spans="2:20">
      <c r="B43" s="68" t="s">
        <v>131</v>
      </c>
      <c r="C43" s="33" t="s">
        <v>132</v>
      </c>
      <c r="D43" s="34">
        <v>2.7777777777777776E-2</v>
      </c>
      <c r="E43" s="33">
        <v>263</v>
      </c>
      <c r="F43" s="33">
        <v>557</v>
      </c>
      <c r="G43" s="35">
        <v>1617</v>
      </c>
      <c r="H43" s="35">
        <v>2118</v>
      </c>
      <c r="I43" s="49">
        <f>SUM(F43:F44)/SUM(E43:E44)</f>
        <v>2.9038961038961038</v>
      </c>
      <c r="J43" s="33"/>
      <c r="K43" s="33">
        <v>297</v>
      </c>
      <c r="L43" s="33">
        <v>881</v>
      </c>
      <c r="M43" s="35">
        <v>2292</v>
      </c>
      <c r="N43" s="35">
        <v>2966</v>
      </c>
      <c r="O43" s="49">
        <f>SUM(L43:L44)/SUM(K43:K44)</f>
        <v>3.1077586206896552</v>
      </c>
      <c r="P43" s="33"/>
      <c r="Q43" s="33">
        <v>14</v>
      </c>
      <c r="R43" s="33">
        <v>32</v>
      </c>
      <c r="S43" s="33">
        <v>834</v>
      </c>
      <c r="T43" s="33">
        <v>4113</v>
      </c>
    </row>
    <row r="44" spans="2:20">
      <c r="B44" s="68" t="s">
        <v>133</v>
      </c>
      <c r="C44" s="33" t="s">
        <v>134</v>
      </c>
      <c r="D44" s="34">
        <v>1.8402777777777778E-2</v>
      </c>
      <c r="E44" s="33">
        <v>122</v>
      </c>
      <c r="F44" s="33">
        <v>561</v>
      </c>
      <c r="G44" s="35">
        <v>2462</v>
      </c>
      <c r="H44" s="35">
        <v>3359</v>
      </c>
      <c r="I44" s="33"/>
      <c r="J44" s="33"/>
      <c r="K44" s="33">
        <v>167</v>
      </c>
      <c r="L44" s="33">
        <v>561</v>
      </c>
      <c r="M44" s="35">
        <v>2462</v>
      </c>
      <c r="N44" s="35">
        <v>3359</v>
      </c>
      <c r="O44" s="33"/>
      <c r="P44" s="33"/>
      <c r="Q44" s="33">
        <v>3</v>
      </c>
      <c r="R44" s="33">
        <v>4</v>
      </c>
      <c r="S44" s="33">
        <v>609</v>
      </c>
      <c r="T44" s="33">
        <v>3100</v>
      </c>
    </row>
    <row r="45" spans="2:20">
      <c r="B45" s="68" t="s">
        <v>341</v>
      </c>
      <c r="C45" s="33" t="s">
        <v>342</v>
      </c>
      <c r="D45" s="34">
        <v>3.3275462962962958E-2</v>
      </c>
      <c r="E45" s="33">
        <v>225</v>
      </c>
      <c r="F45" s="33">
        <v>672</v>
      </c>
      <c r="G45" s="35">
        <v>1719</v>
      </c>
      <c r="H45" s="35">
        <v>2987</v>
      </c>
      <c r="I45" s="35">
        <v>2969</v>
      </c>
      <c r="J45" s="33"/>
      <c r="K45" s="33">
        <v>49</v>
      </c>
      <c r="L45" s="33">
        <v>113</v>
      </c>
      <c r="M45" s="35">
        <v>1568</v>
      </c>
      <c r="N45" s="35">
        <v>2306</v>
      </c>
      <c r="O45" s="35">
        <v>2280</v>
      </c>
      <c r="P45" s="33"/>
      <c r="Q45" s="33">
        <v>2</v>
      </c>
      <c r="R45" s="33">
        <v>5</v>
      </c>
      <c r="S45" s="33">
        <v>362</v>
      </c>
      <c r="T45" s="33">
        <v>1610</v>
      </c>
    </row>
    <row r="46" spans="2:20">
      <c r="B46" s="68" t="s">
        <v>343</v>
      </c>
      <c r="C46" s="33" t="s">
        <v>344</v>
      </c>
      <c r="D46" s="33" t="s">
        <v>345</v>
      </c>
      <c r="E46" s="33">
        <v>288</v>
      </c>
      <c r="F46" s="33">
        <v>874</v>
      </c>
      <c r="G46" s="35">
        <v>2324</v>
      </c>
      <c r="H46" s="35">
        <v>3035</v>
      </c>
      <c r="I46" s="49">
        <f>SUM(F46:F46)/SUM(E46:E46)</f>
        <v>3.0347222222222223</v>
      </c>
      <c r="J46" s="33"/>
      <c r="K46" s="33">
        <v>256</v>
      </c>
      <c r="L46" s="33">
        <v>927</v>
      </c>
      <c r="M46" s="35">
        <v>3118</v>
      </c>
      <c r="N46" s="35">
        <v>3621</v>
      </c>
      <c r="O46" s="49">
        <f>SUM(L46:L46)/SUM(K46:K46)</f>
        <v>3.62109375</v>
      </c>
      <c r="P46" s="33"/>
      <c r="Q46" s="33">
        <v>99</v>
      </c>
      <c r="R46" s="33">
        <v>281</v>
      </c>
      <c r="S46" s="33">
        <v>655</v>
      </c>
      <c r="T46" s="33">
        <v>3624</v>
      </c>
    </row>
    <row r="47" spans="2:20">
      <c r="B47" s="68" t="s">
        <v>346</v>
      </c>
      <c r="C47" s="33" t="s">
        <v>347</v>
      </c>
      <c r="D47" s="34">
        <v>3.0925925925925926E-2</v>
      </c>
      <c r="E47" s="33">
        <v>26</v>
      </c>
      <c r="F47" s="33">
        <v>55</v>
      </c>
      <c r="G47" s="33" t="s">
        <v>348</v>
      </c>
      <c r="H47" s="35">
        <v>2115</v>
      </c>
      <c r="I47" s="35">
        <v>2115</v>
      </c>
      <c r="J47" s="33"/>
      <c r="K47" s="33">
        <v>51</v>
      </c>
      <c r="L47" s="33">
        <v>80</v>
      </c>
      <c r="M47" s="33" t="s">
        <v>349</v>
      </c>
      <c r="N47" s="35">
        <v>1569</v>
      </c>
      <c r="O47" s="35">
        <v>1588</v>
      </c>
      <c r="P47" s="33"/>
      <c r="Q47" s="33">
        <v>3</v>
      </c>
      <c r="R47" s="33">
        <v>3</v>
      </c>
      <c r="S47" s="33">
        <v>231</v>
      </c>
      <c r="T47" s="33">
        <v>1117</v>
      </c>
    </row>
    <row r="48" spans="2:20">
      <c r="B48" s="68" t="s">
        <v>350</v>
      </c>
      <c r="C48" s="33" t="s">
        <v>351</v>
      </c>
      <c r="D48" s="34">
        <v>2.2037037037037036E-2</v>
      </c>
      <c r="E48" s="33">
        <v>178</v>
      </c>
      <c r="F48" s="33">
        <v>728</v>
      </c>
      <c r="G48" s="35">
        <v>3072</v>
      </c>
      <c r="H48" s="35">
        <v>4084</v>
      </c>
      <c r="I48" s="49">
        <f>SUM(F48:F49)/SUM(E48:E49)</f>
        <v>4.4476843910806174</v>
      </c>
      <c r="J48" s="33"/>
      <c r="K48" s="33">
        <v>188</v>
      </c>
      <c r="L48" s="33">
        <v>658</v>
      </c>
      <c r="M48" s="35">
        <v>2826</v>
      </c>
      <c r="N48" s="35">
        <v>3500</v>
      </c>
      <c r="O48" s="49">
        <f>SUM(L48:L49)/SUM(K48:K49)</f>
        <v>3.703862660944206</v>
      </c>
      <c r="P48" s="33"/>
      <c r="Q48" s="33">
        <v>27</v>
      </c>
      <c r="R48" s="33">
        <v>80</v>
      </c>
      <c r="S48" s="33">
        <v>165</v>
      </c>
      <c r="T48" s="33">
        <v>779</v>
      </c>
    </row>
    <row r="49" spans="2:20">
      <c r="B49" s="68" t="s">
        <v>175</v>
      </c>
      <c r="C49" s="33" t="s">
        <v>352</v>
      </c>
      <c r="D49" s="34">
        <v>4.2870370370370371E-2</v>
      </c>
      <c r="E49" s="33">
        <v>405</v>
      </c>
      <c r="F49" s="33">
        <v>1865</v>
      </c>
      <c r="G49" s="35">
        <v>1778</v>
      </c>
      <c r="H49" s="35">
        <v>2720</v>
      </c>
      <c r="I49" s="33"/>
      <c r="J49" s="33"/>
      <c r="K49" s="33">
        <v>278</v>
      </c>
      <c r="L49" s="33">
        <v>1068</v>
      </c>
      <c r="M49" s="35">
        <v>3257</v>
      </c>
      <c r="N49" s="35">
        <v>3842</v>
      </c>
      <c r="O49" s="33"/>
      <c r="P49" s="33"/>
      <c r="Q49" s="33">
        <v>25</v>
      </c>
      <c r="R49" s="33">
        <v>68</v>
      </c>
      <c r="S49" s="33">
        <v>968</v>
      </c>
      <c r="T49" s="33">
        <v>4343</v>
      </c>
    </row>
    <row r="50" spans="2:20">
      <c r="B50" s="68" t="s">
        <v>353</v>
      </c>
      <c r="C50" s="33" t="s">
        <v>354</v>
      </c>
      <c r="D50" s="34">
        <v>1.1608796296296296E-2</v>
      </c>
      <c r="E50" s="33">
        <v>76</v>
      </c>
      <c r="F50" s="33">
        <v>232</v>
      </c>
      <c r="G50" s="35">
        <v>2805</v>
      </c>
      <c r="H50" s="35">
        <v>3053</v>
      </c>
      <c r="I50" s="35">
        <v>3078</v>
      </c>
      <c r="J50" s="33"/>
      <c r="K50" s="33">
        <v>90</v>
      </c>
      <c r="L50" s="33">
        <v>346</v>
      </c>
      <c r="M50" s="35">
        <v>2959</v>
      </c>
      <c r="N50" s="35">
        <v>3844</v>
      </c>
      <c r="O50" s="35">
        <v>3878</v>
      </c>
      <c r="P50" s="33"/>
      <c r="Q50" s="33"/>
      <c r="R50" s="33"/>
      <c r="S50" s="33">
        <v>271</v>
      </c>
      <c r="T50" s="33">
        <v>1761</v>
      </c>
    </row>
    <row r="51" spans="2:20">
      <c r="B51" s="68" t="s">
        <v>187</v>
      </c>
      <c r="C51" s="33" t="s">
        <v>188</v>
      </c>
      <c r="D51" s="34">
        <v>4.341435185185185E-2</v>
      </c>
      <c r="E51" s="33">
        <v>235</v>
      </c>
      <c r="F51" s="33">
        <v>845</v>
      </c>
      <c r="G51" s="35">
        <v>3489</v>
      </c>
      <c r="H51" s="35">
        <v>3596</v>
      </c>
      <c r="I51" s="49">
        <f>SUM(F51:F53)/SUM(E51:E53)</f>
        <v>3.6416490486257929</v>
      </c>
      <c r="J51" s="33"/>
      <c r="K51" s="33">
        <v>311</v>
      </c>
      <c r="L51" s="33">
        <v>1029</v>
      </c>
      <c r="M51" s="35">
        <v>2545</v>
      </c>
      <c r="N51" s="35">
        <v>3309</v>
      </c>
      <c r="O51" s="49">
        <f>SUM(L51:L53)/SUM(K51:K53)</f>
        <v>3.7847533632286994</v>
      </c>
      <c r="P51" s="33"/>
      <c r="Q51" s="33">
        <v>4</v>
      </c>
      <c r="R51" s="33">
        <v>19</v>
      </c>
      <c r="S51" s="33">
        <v>821</v>
      </c>
      <c r="T51" s="33">
        <v>4434</v>
      </c>
    </row>
    <row r="52" spans="2:20">
      <c r="B52" s="68" t="s">
        <v>355</v>
      </c>
      <c r="C52" s="33" t="s">
        <v>356</v>
      </c>
      <c r="D52" s="33" t="s">
        <v>357</v>
      </c>
      <c r="E52" s="33">
        <v>348</v>
      </c>
      <c r="F52" s="33">
        <v>1400</v>
      </c>
      <c r="G52" s="35">
        <v>3162</v>
      </c>
      <c r="H52" s="35">
        <v>4023</v>
      </c>
      <c r="I52" s="33"/>
      <c r="J52" s="33"/>
      <c r="K52" s="33">
        <v>292</v>
      </c>
      <c r="L52" s="33">
        <v>1277</v>
      </c>
      <c r="M52" s="35">
        <v>2883</v>
      </c>
      <c r="N52" s="35">
        <v>4373</v>
      </c>
      <c r="O52" s="33"/>
      <c r="P52" s="33"/>
      <c r="Q52" s="33">
        <v>30</v>
      </c>
      <c r="R52" s="33">
        <v>147</v>
      </c>
      <c r="S52" s="33">
        <v>536</v>
      </c>
      <c r="T52" s="33">
        <v>2781</v>
      </c>
    </row>
    <row r="53" spans="2:20">
      <c r="B53" s="68" t="s">
        <v>193</v>
      </c>
      <c r="C53" s="33" t="s">
        <v>194</v>
      </c>
      <c r="D53" s="34">
        <v>4.3425925925925923E-2</v>
      </c>
      <c r="E53" s="33">
        <v>363</v>
      </c>
      <c r="F53" s="33">
        <v>1200</v>
      </c>
      <c r="G53" s="35">
        <v>2618</v>
      </c>
      <c r="H53" s="35">
        <v>3554</v>
      </c>
      <c r="I53" s="33"/>
      <c r="J53" s="33"/>
      <c r="K53" s="33">
        <v>289</v>
      </c>
      <c r="L53" s="33">
        <v>1070</v>
      </c>
      <c r="M53" s="35">
        <v>3150</v>
      </c>
      <c r="N53" s="35">
        <v>3702</v>
      </c>
      <c r="O53" s="33"/>
      <c r="P53" s="33"/>
      <c r="Q53" s="33">
        <v>13</v>
      </c>
      <c r="R53" s="33">
        <v>33</v>
      </c>
      <c r="S53" s="33">
        <v>786</v>
      </c>
      <c r="T53" s="33">
        <v>3742</v>
      </c>
    </row>
    <row r="54" spans="2:20">
      <c r="B54" s="68" t="s">
        <v>201</v>
      </c>
      <c r="C54" s="33" t="s">
        <v>202</v>
      </c>
      <c r="D54" s="34">
        <v>2.2453703703703708E-2</v>
      </c>
      <c r="E54" s="33">
        <v>100</v>
      </c>
      <c r="F54" s="33">
        <v>341</v>
      </c>
      <c r="G54" s="35">
        <v>2164</v>
      </c>
      <c r="H54" s="35">
        <v>3410</v>
      </c>
      <c r="I54" s="35">
        <v>3396</v>
      </c>
      <c r="J54" s="33"/>
      <c r="K54" s="33">
        <v>143</v>
      </c>
      <c r="L54" s="33">
        <v>562</v>
      </c>
      <c r="M54" s="35">
        <v>3313</v>
      </c>
      <c r="N54" s="35">
        <v>3930</v>
      </c>
      <c r="O54" s="35">
        <v>3959</v>
      </c>
      <c r="P54" s="33"/>
      <c r="Q54" s="33">
        <v>15</v>
      </c>
      <c r="R54" s="33">
        <v>35</v>
      </c>
      <c r="S54" s="33">
        <v>378</v>
      </c>
      <c r="T54" s="33">
        <v>2014</v>
      </c>
    </row>
    <row r="55" spans="2:20">
      <c r="B55" s="68" t="s">
        <v>203</v>
      </c>
      <c r="C55" s="33" t="s">
        <v>204</v>
      </c>
      <c r="D55" s="33" t="s">
        <v>358</v>
      </c>
      <c r="E55" s="33">
        <v>434</v>
      </c>
      <c r="F55" s="33">
        <v>1772</v>
      </c>
      <c r="G55" s="35">
        <v>4662</v>
      </c>
      <c r="H55" s="35">
        <v>4083</v>
      </c>
      <c r="I55" s="49">
        <f>SUM(F55:F55)/SUM(E55:E55)</f>
        <v>4.0829493087557607</v>
      </c>
      <c r="J55" s="49">
        <f>SUM(F55:F62)/SUM(E55:E62)</f>
        <v>4.0124864277958743</v>
      </c>
      <c r="K55" s="33">
        <v>427</v>
      </c>
      <c r="L55" s="33">
        <v>1182</v>
      </c>
      <c r="M55" s="35">
        <v>2422</v>
      </c>
      <c r="N55" s="35">
        <v>2768</v>
      </c>
      <c r="O55" s="49">
        <f>SUM(L55:L55)/SUM(K55:K55)</f>
        <v>2.7681498829039812</v>
      </c>
      <c r="P55" s="49">
        <f>SUM(L55:L62)/SUM(K55:K62)</f>
        <v>3.6210635002581313</v>
      </c>
      <c r="Q55" s="55">
        <v>46</v>
      </c>
      <c r="R55" s="55">
        <v>158</v>
      </c>
      <c r="S55" s="33">
        <v>1039</v>
      </c>
      <c r="T55" s="33">
        <v>4439</v>
      </c>
    </row>
    <row r="56" spans="2:20">
      <c r="B56" s="68" t="s">
        <v>211</v>
      </c>
      <c r="C56" s="33" t="s">
        <v>212</v>
      </c>
      <c r="D56" s="34">
        <v>3.2187500000000001E-2</v>
      </c>
      <c r="E56" s="33">
        <v>259</v>
      </c>
      <c r="F56" s="33">
        <v>1191</v>
      </c>
      <c r="G56" s="35">
        <v>3590</v>
      </c>
      <c r="H56" s="35">
        <v>4598</v>
      </c>
      <c r="I56" s="49">
        <f>SUM(F56:F56)/SUM(E56:E56)</f>
        <v>4.5984555984555984</v>
      </c>
      <c r="J56" s="33"/>
      <c r="K56" s="33">
        <v>174</v>
      </c>
      <c r="L56" s="33">
        <v>567</v>
      </c>
      <c r="M56" s="35">
        <v>3028</v>
      </c>
      <c r="N56" s="35">
        <v>3259</v>
      </c>
      <c r="O56" s="49">
        <f>SUM(L56:L56)/SUM(K56:K56)</f>
        <v>3.2586206896551726</v>
      </c>
      <c r="P56" s="33"/>
      <c r="Q56" s="33">
        <v>33</v>
      </c>
      <c r="R56" s="33">
        <v>113</v>
      </c>
      <c r="S56" s="33">
        <v>790</v>
      </c>
      <c r="T56" s="33">
        <v>3666</v>
      </c>
    </row>
    <row r="57" spans="2:20">
      <c r="B57" s="68" t="s">
        <v>217</v>
      </c>
      <c r="C57" s="33" t="s">
        <v>218</v>
      </c>
      <c r="D57" s="34">
        <v>4.5451388888888888E-2</v>
      </c>
      <c r="E57" s="33">
        <v>253</v>
      </c>
      <c r="F57" s="33">
        <v>1039</v>
      </c>
      <c r="G57" s="35">
        <v>3304</v>
      </c>
      <c r="H57" s="35">
        <v>4107</v>
      </c>
      <c r="I57" s="49">
        <f>SUM(F57:F57)/SUM(E57:E57)</f>
        <v>4.1067193675889326</v>
      </c>
      <c r="J57" s="33"/>
      <c r="K57" s="33">
        <v>284</v>
      </c>
      <c r="L57" s="33">
        <v>1180</v>
      </c>
      <c r="M57" s="35">
        <v>3358</v>
      </c>
      <c r="N57" s="35">
        <v>4155</v>
      </c>
      <c r="O57" s="49">
        <f>SUM(L57:L57)/SUM(K57:K57)</f>
        <v>4.154929577464789</v>
      </c>
      <c r="P57" s="33"/>
      <c r="Q57" s="33">
        <v>67</v>
      </c>
      <c r="R57" s="33">
        <v>205</v>
      </c>
      <c r="S57" s="33">
        <v>809</v>
      </c>
      <c r="T57" s="33">
        <v>4617</v>
      </c>
    </row>
    <row r="58" spans="2:20">
      <c r="B58" s="68" t="s">
        <v>223</v>
      </c>
      <c r="C58" s="33" t="s">
        <v>224</v>
      </c>
      <c r="D58" s="34">
        <v>4.0590277777777781E-2</v>
      </c>
      <c r="E58" s="33">
        <v>404</v>
      </c>
      <c r="F58" s="33">
        <v>1604</v>
      </c>
      <c r="G58" s="35">
        <v>3603</v>
      </c>
      <c r="H58" s="35">
        <v>3970</v>
      </c>
      <c r="I58" s="49">
        <f>SUM(F58:F59)/SUM(E58:E59)</f>
        <v>4.017391304347826</v>
      </c>
      <c r="J58" s="33"/>
      <c r="K58" s="33">
        <v>323</v>
      </c>
      <c r="L58" s="33">
        <v>1193</v>
      </c>
      <c r="M58" s="35">
        <v>3720</v>
      </c>
      <c r="N58" s="35">
        <v>3693</v>
      </c>
      <c r="O58" s="49">
        <f>SUM(L58:L59)/SUM(K58:K59)</f>
        <v>4.1528822055137846</v>
      </c>
      <c r="P58" s="33"/>
      <c r="Q58" s="33">
        <v>13</v>
      </c>
      <c r="R58" s="33">
        <v>49</v>
      </c>
      <c r="S58" s="33">
        <v>637</v>
      </c>
      <c r="T58" s="33">
        <v>3408</v>
      </c>
    </row>
    <row r="59" spans="2:20">
      <c r="B59" s="68" t="s">
        <v>225</v>
      </c>
      <c r="C59" s="33" t="s">
        <v>226</v>
      </c>
      <c r="D59" s="34">
        <v>1.1782407407407406E-2</v>
      </c>
      <c r="E59" s="33">
        <v>56</v>
      </c>
      <c r="F59" s="33">
        <v>244</v>
      </c>
      <c r="G59" s="35">
        <v>3393</v>
      </c>
      <c r="H59" s="35">
        <v>4357</v>
      </c>
      <c r="I59" s="33"/>
      <c r="J59" s="33"/>
      <c r="K59" s="33">
        <v>76</v>
      </c>
      <c r="L59" s="33">
        <v>464</v>
      </c>
      <c r="M59" s="35">
        <v>7035</v>
      </c>
      <c r="N59" s="35">
        <v>6105</v>
      </c>
      <c r="O59" s="33"/>
      <c r="P59" s="33"/>
      <c r="Q59" s="33"/>
      <c r="R59" s="33"/>
      <c r="S59" s="33">
        <v>198</v>
      </c>
      <c r="T59" s="33">
        <v>1128</v>
      </c>
    </row>
    <row r="60" spans="2:20">
      <c r="B60" s="68" t="s">
        <v>359</v>
      </c>
      <c r="C60" s="33" t="s">
        <v>360</v>
      </c>
      <c r="D60" s="34">
        <v>3.4398148148148143E-2</v>
      </c>
      <c r="E60" s="33">
        <v>148</v>
      </c>
      <c r="F60" s="33">
        <v>310</v>
      </c>
      <c r="G60" s="35">
        <v>1439</v>
      </c>
      <c r="H60" s="35">
        <v>2095</v>
      </c>
      <c r="I60" s="49">
        <f>SUM(F60:F60)/SUM(E60:E60)</f>
        <v>2.0945945945945947</v>
      </c>
      <c r="J60" s="33"/>
      <c r="K60" s="33">
        <v>164</v>
      </c>
      <c r="L60" s="33">
        <v>459</v>
      </c>
      <c r="M60" s="35">
        <v>3840</v>
      </c>
      <c r="N60" s="35">
        <v>2799</v>
      </c>
      <c r="O60" s="49">
        <f>SUM(L60:L60)/SUM(K60:K60)</f>
        <v>2.7987804878048781</v>
      </c>
      <c r="P60" s="33"/>
      <c r="Q60" s="33"/>
      <c r="R60" s="33"/>
      <c r="S60" s="33">
        <v>975</v>
      </c>
      <c r="T60" s="33">
        <v>4001</v>
      </c>
    </row>
    <row r="61" spans="2:20">
      <c r="B61" s="68" t="s">
        <v>231</v>
      </c>
      <c r="C61" s="33" t="s">
        <v>232</v>
      </c>
      <c r="D61" s="34">
        <v>4.3437499999999997E-2</v>
      </c>
      <c r="E61" s="33">
        <v>230</v>
      </c>
      <c r="F61" s="33">
        <v>996</v>
      </c>
      <c r="G61" s="35">
        <v>3868</v>
      </c>
      <c r="H61" s="35">
        <v>4330</v>
      </c>
      <c r="I61" s="49">
        <f>SUM(F61:F61)/SUM(E61:E61)</f>
        <v>4.3304347826086955</v>
      </c>
      <c r="J61" s="33"/>
      <c r="K61" s="33">
        <v>384</v>
      </c>
      <c r="L61" s="33">
        <v>1624</v>
      </c>
      <c r="M61" s="35">
        <v>3579</v>
      </c>
      <c r="N61" s="35">
        <v>4229</v>
      </c>
      <c r="O61" s="49">
        <f>SUM(L61:L61)/SUM(K61:K61)</f>
        <v>4.229166666666667</v>
      </c>
      <c r="P61" s="33"/>
      <c r="Q61" s="33">
        <v>2</v>
      </c>
      <c r="R61" s="33">
        <v>4</v>
      </c>
      <c r="S61" s="33">
        <v>1064</v>
      </c>
      <c r="T61" s="33">
        <v>5502</v>
      </c>
    </row>
    <row r="62" spans="2:20">
      <c r="B62" s="68" t="s">
        <v>361</v>
      </c>
      <c r="C62" s="33" t="s">
        <v>362</v>
      </c>
      <c r="D62" s="34">
        <v>1.0590277777777777E-2</v>
      </c>
      <c r="E62" s="33">
        <v>58</v>
      </c>
      <c r="F62" s="33">
        <v>235</v>
      </c>
      <c r="G62" s="35">
        <v>3154</v>
      </c>
      <c r="H62" s="35">
        <v>4052</v>
      </c>
      <c r="I62" s="35">
        <v>4138</v>
      </c>
      <c r="J62" s="33"/>
      <c r="K62" s="33">
        <v>105</v>
      </c>
      <c r="L62" s="33">
        <v>345</v>
      </c>
      <c r="M62" s="35">
        <v>2475</v>
      </c>
      <c r="N62" s="35">
        <v>3286</v>
      </c>
      <c r="O62" s="35">
        <v>3274</v>
      </c>
      <c r="P62" s="33"/>
      <c r="Q62" s="33"/>
      <c r="R62" s="33"/>
      <c r="S62" s="33">
        <v>288</v>
      </c>
      <c r="T62" s="33">
        <v>1198</v>
      </c>
    </row>
    <row r="63" spans="2:20">
      <c r="B63" s="68" t="s">
        <v>248</v>
      </c>
      <c r="C63" s="33" t="s">
        <v>249</v>
      </c>
      <c r="D63" s="34">
        <v>2.0462962962962964E-2</v>
      </c>
      <c r="E63" s="33">
        <v>219</v>
      </c>
      <c r="F63" s="33">
        <v>788</v>
      </c>
      <c r="G63" s="35">
        <v>4776</v>
      </c>
      <c r="H63" s="35">
        <v>3598</v>
      </c>
      <c r="I63" s="35">
        <v>3576</v>
      </c>
      <c r="J63" s="49">
        <f>SUM(F63:F69)/SUM(E63:E69)</f>
        <v>3.4981308411214953</v>
      </c>
      <c r="K63" s="33">
        <v>198</v>
      </c>
      <c r="L63" s="33">
        <v>697</v>
      </c>
      <c r="M63" s="35">
        <v>3475</v>
      </c>
      <c r="N63" s="35">
        <v>3520</v>
      </c>
      <c r="O63" s="35">
        <v>3553</v>
      </c>
      <c r="P63" s="49">
        <f>SUM(L63:L69)/SUM(K63:K69)</f>
        <v>3.4420759962928638</v>
      </c>
      <c r="Q63" s="55"/>
      <c r="R63" s="55"/>
      <c r="S63" s="33">
        <v>465</v>
      </c>
      <c r="T63" s="33">
        <v>1842</v>
      </c>
    </row>
    <row r="64" spans="2:20">
      <c r="B64" s="68" t="s">
        <v>250</v>
      </c>
      <c r="C64" s="33" t="s">
        <v>363</v>
      </c>
      <c r="D64" s="34">
        <v>2.5775462962962962E-2</v>
      </c>
      <c r="E64" s="33">
        <v>287</v>
      </c>
      <c r="F64" s="33">
        <v>772</v>
      </c>
      <c r="G64" s="35">
        <v>2406</v>
      </c>
      <c r="H64" s="35">
        <v>2690</v>
      </c>
      <c r="I64" s="49">
        <f>SUM(F64:F64)/SUM(E64:E64)</f>
        <v>2.6898954703832754</v>
      </c>
      <c r="J64" s="33"/>
      <c r="K64" s="33">
        <v>264</v>
      </c>
      <c r="L64" s="33">
        <v>803</v>
      </c>
      <c r="M64" s="35">
        <v>2935</v>
      </c>
      <c r="N64" s="35">
        <v>3042</v>
      </c>
      <c r="O64" s="49">
        <f>SUM(L64:L64)/SUM(K64:K64)</f>
        <v>3.0416666666666665</v>
      </c>
      <c r="P64" s="33"/>
      <c r="Q64" s="33">
        <v>2</v>
      </c>
      <c r="R64" s="33">
        <v>2</v>
      </c>
      <c r="S64" s="33">
        <v>794</v>
      </c>
      <c r="T64" s="33">
        <v>3607</v>
      </c>
    </row>
    <row r="65" spans="1:20">
      <c r="B65" s="68" t="s">
        <v>252</v>
      </c>
      <c r="C65" s="33" t="s">
        <v>253</v>
      </c>
      <c r="D65" s="34">
        <v>1.5902777777777776E-2</v>
      </c>
      <c r="E65" s="33">
        <v>25</v>
      </c>
      <c r="F65" s="33">
        <v>56</v>
      </c>
      <c r="G65" s="35">
        <v>4311</v>
      </c>
      <c r="H65" s="35">
        <v>2240</v>
      </c>
      <c r="I65" s="35">
        <v>2280</v>
      </c>
      <c r="J65" s="35">
        <v>2280</v>
      </c>
      <c r="K65" s="33">
        <v>155</v>
      </c>
      <c r="L65" s="33">
        <v>511</v>
      </c>
      <c r="M65" s="35">
        <v>3607</v>
      </c>
      <c r="N65" s="35">
        <v>3297</v>
      </c>
      <c r="O65" s="35">
        <v>3288</v>
      </c>
      <c r="P65" s="33"/>
      <c r="Q65" s="33">
        <v>1</v>
      </c>
      <c r="R65" s="33">
        <v>1</v>
      </c>
      <c r="S65" s="33">
        <v>516</v>
      </c>
      <c r="T65" s="33">
        <v>2389</v>
      </c>
    </row>
    <row r="66" spans="1:20">
      <c r="B66" s="68" t="s">
        <v>254</v>
      </c>
      <c r="C66" s="33" t="s">
        <v>255</v>
      </c>
      <c r="D66" s="34">
        <v>1.5671296296296298E-2</v>
      </c>
      <c r="E66" s="33">
        <v>92</v>
      </c>
      <c r="F66" s="33">
        <v>175</v>
      </c>
      <c r="G66" s="35">
        <v>1260</v>
      </c>
      <c r="H66" s="35">
        <v>1902</v>
      </c>
      <c r="I66" s="35">
        <v>1892</v>
      </c>
      <c r="J66" s="35">
        <v>1892</v>
      </c>
      <c r="K66" s="33">
        <v>113</v>
      </c>
      <c r="L66" s="33">
        <v>204</v>
      </c>
      <c r="M66" s="35">
        <v>1573</v>
      </c>
      <c r="N66" s="35">
        <v>1805</v>
      </c>
      <c r="O66" s="35">
        <v>1805</v>
      </c>
      <c r="P66" s="33"/>
      <c r="Q66" s="33">
        <v>1</v>
      </c>
      <c r="R66" s="33">
        <v>2</v>
      </c>
      <c r="S66" s="33">
        <v>498</v>
      </c>
      <c r="T66" s="33">
        <v>2386</v>
      </c>
    </row>
    <row r="67" spans="1:20">
      <c r="B67" s="68" t="s">
        <v>256</v>
      </c>
      <c r="C67" s="33" t="s">
        <v>257</v>
      </c>
      <c r="D67" s="34">
        <v>9.525462962962963E-3</v>
      </c>
      <c r="E67" s="33">
        <v>65</v>
      </c>
      <c r="F67" s="33">
        <v>259</v>
      </c>
      <c r="G67" s="35">
        <v>3265</v>
      </c>
      <c r="H67" s="35">
        <v>3985</v>
      </c>
      <c r="I67" s="49">
        <v>4.0460000000000003</v>
      </c>
      <c r="J67" s="33"/>
      <c r="K67" s="33">
        <v>59</v>
      </c>
      <c r="L67" s="33">
        <v>220</v>
      </c>
      <c r="M67" s="35">
        <v>2609</v>
      </c>
      <c r="N67" s="35">
        <v>3729</v>
      </c>
      <c r="O67" s="35">
        <v>3700</v>
      </c>
      <c r="P67" s="33"/>
      <c r="Q67" s="33"/>
      <c r="R67" s="33"/>
      <c r="S67" s="33">
        <v>147</v>
      </c>
      <c r="T67" s="33">
        <v>784</v>
      </c>
    </row>
    <row r="68" spans="1:20">
      <c r="B68" s="68" t="s">
        <v>364</v>
      </c>
      <c r="C68" s="33" t="s">
        <v>365</v>
      </c>
      <c r="D68" s="34">
        <v>3.0706018518518521E-2</v>
      </c>
      <c r="E68" s="33">
        <v>144</v>
      </c>
      <c r="F68" s="33">
        <v>568</v>
      </c>
      <c r="G68" s="35">
        <v>4094</v>
      </c>
      <c r="H68" s="35">
        <v>3944</v>
      </c>
      <c r="I68" s="35">
        <v>3945</v>
      </c>
      <c r="J68" s="33"/>
      <c r="K68" s="33">
        <v>125</v>
      </c>
      <c r="L68" s="33">
        <v>523</v>
      </c>
      <c r="M68" s="35">
        <v>3973</v>
      </c>
      <c r="N68" s="35">
        <v>4184</v>
      </c>
      <c r="O68" s="35">
        <v>4167</v>
      </c>
      <c r="P68" s="33"/>
      <c r="Q68" s="33"/>
      <c r="R68" s="33"/>
      <c r="S68" s="33">
        <v>361</v>
      </c>
      <c r="T68" s="33">
        <v>1637</v>
      </c>
    </row>
    <row r="69" spans="1:20">
      <c r="B69" s="68" t="s">
        <v>260</v>
      </c>
      <c r="C69" s="33" t="s">
        <v>261</v>
      </c>
      <c r="D69" s="34">
        <v>2.2708333333333334E-2</v>
      </c>
      <c r="E69" s="33">
        <v>238</v>
      </c>
      <c r="F69" s="33">
        <v>1125</v>
      </c>
      <c r="G69" s="35">
        <v>4703</v>
      </c>
      <c r="H69" s="35">
        <v>4727</v>
      </c>
      <c r="I69" s="35">
        <v>4718</v>
      </c>
      <c r="J69" s="33"/>
      <c r="K69" s="33">
        <v>165</v>
      </c>
      <c r="L69" s="33">
        <v>756</v>
      </c>
      <c r="M69" s="35">
        <v>4115</v>
      </c>
      <c r="N69" s="35">
        <v>4582</v>
      </c>
      <c r="O69" s="35">
        <v>4718</v>
      </c>
      <c r="P69" s="33"/>
      <c r="Q69" s="33"/>
      <c r="R69" s="33"/>
      <c r="S69" s="33">
        <v>612</v>
      </c>
      <c r="T69" s="33">
        <v>2687</v>
      </c>
    </row>
    <row r="70" spans="1:20">
      <c r="B70" s="68" t="s">
        <v>366</v>
      </c>
      <c r="C70" s="33" t="s">
        <v>367</v>
      </c>
      <c r="D70" s="34">
        <v>1.2916666666666667E-2</v>
      </c>
      <c r="E70" s="33">
        <v>92</v>
      </c>
      <c r="F70" s="33">
        <v>435</v>
      </c>
      <c r="G70" s="35">
        <v>3008</v>
      </c>
      <c r="H70" s="35">
        <v>4728</v>
      </c>
      <c r="I70" s="50">
        <v>4.62</v>
      </c>
      <c r="J70" s="49">
        <f>SUM(F70:F73)/SUM(E70:E73)</f>
        <v>4.5436363636363639</v>
      </c>
      <c r="K70" s="33">
        <v>109</v>
      </c>
      <c r="L70" s="33">
        <v>484</v>
      </c>
      <c r="M70" s="35">
        <v>3078</v>
      </c>
      <c r="N70" s="35">
        <v>4440</v>
      </c>
      <c r="O70" s="35">
        <v>4620</v>
      </c>
      <c r="P70" s="49">
        <f>SUM(L70:L73)/SUM(K70:K73)</f>
        <v>4.5652985074626864</v>
      </c>
      <c r="Q70" s="55">
        <v>8</v>
      </c>
      <c r="R70" s="55">
        <v>41</v>
      </c>
      <c r="S70" s="33">
        <v>134</v>
      </c>
      <c r="T70" s="33">
        <v>679</v>
      </c>
    </row>
    <row r="71" spans="1:20">
      <c r="B71" s="68" t="s">
        <v>276</v>
      </c>
      <c r="C71" s="33" t="s">
        <v>277</v>
      </c>
      <c r="D71" s="34">
        <v>3.9687500000000001E-2</v>
      </c>
      <c r="E71" s="33">
        <v>300</v>
      </c>
      <c r="F71" s="33">
        <v>1466</v>
      </c>
      <c r="G71" s="35">
        <v>4095</v>
      </c>
      <c r="H71" s="35">
        <v>4887</v>
      </c>
      <c r="I71" s="49">
        <f>SUM(F71:F71)/SUM(E71:E71)</f>
        <v>4.8866666666666667</v>
      </c>
      <c r="J71" s="33"/>
      <c r="K71" s="33">
        <v>246</v>
      </c>
      <c r="L71" s="33">
        <v>1275</v>
      </c>
      <c r="M71" s="35">
        <v>5152</v>
      </c>
      <c r="N71" s="35">
        <v>5152</v>
      </c>
      <c r="O71" s="49">
        <f>SUM(L71:L71)/SUM(K71:K71)</f>
        <v>5.1829268292682924</v>
      </c>
      <c r="P71" s="33"/>
      <c r="Q71" s="33"/>
      <c r="R71" s="33"/>
      <c r="S71" s="33">
        <v>785</v>
      </c>
      <c r="T71" s="33">
        <v>3286</v>
      </c>
    </row>
    <row r="72" spans="1:20">
      <c r="B72" s="68" t="s">
        <v>280</v>
      </c>
      <c r="C72" s="33" t="s">
        <v>281</v>
      </c>
      <c r="D72" s="34">
        <v>1.375E-2</v>
      </c>
      <c r="E72" s="33">
        <v>116</v>
      </c>
      <c r="F72" s="33">
        <v>490</v>
      </c>
      <c r="G72" s="35">
        <v>3361</v>
      </c>
      <c r="H72" s="35">
        <v>4224</v>
      </c>
      <c r="I72" s="33">
        <v>4.2670000000000003</v>
      </c>
      <c r="J72" s="33"/>
      <c r="K72" s="33">
        <v>96</v>
      </c>
      <c r="L72" s="33">
        <v>425</v>
      </c>
      <c r="M72" s="35">
        <v>3220</v>
      </c>
      <c r="N72" s="35">
        <v>4427</v>
      </c>
      <c r="O72" s="35">
        <v>4469</v>
      </c>
      <c r="P72" s="33"/>
      <c r="Q72" s="33"/>
      <c r="R72" s="33"/>
      <c r="S72" s="33">
        <v>446</v>
      </c>
      <c r="T72" s="33">
        <v>1952</v>
      </c>
    </row>
    <row r="73" spans="1:20" ht="15.95" thickBot="1">
      <c r="B73" s="68" t="s">
        <v>368</v>
      </c>
      <c r="C73" s="33" t="s">
        <v>369</v>
      </c>
      <c r="D73" s="34">
        <v>1.1770833333333333E-2</v>
      </c>
      <c r="E73" s="33">
        <v>42</v>
      </c>
      <c r="F73" s="33">
        <v>108</v>
      </c>
      <c r="G73" s="35">
        <v>1954</v>
      </c>
      <c r="H73" s="35">
        <v>2571</v>
      </c>
      <c r="I73" s="33">
        <v>2.5710000000000002</v>
      </c>
      <c r="J73" s="33"/>
      <c r="K73" s="33">
        <v>85</v>
      </c>
      <c r="L73" s="33">
        <v>263</v>
      </c>
      <c r="M73" s="35">
        <v>3082</v>
      </c>
      <c r="N73" s="35">
        <v>3094</v>
      </c>
      <c r="O73" s="35">
        <v>3094</v>
      </c>
      <c r="P73" s="33"/>
      <c r="Q73" s="33"/>
      <c r="R73" s="33"/>
      <c r="S73" s="33">
        <v>203</v>
      </c>
      <c r="T73" s="33">
        <v>828</v>
      </c>
    </row>
    <row r="74" spans="1:20" ht="31.5" thickBot="1">
      <c r="A74" s="8" t="s">
        <v>286</v>
      </c>
      <c r="B74" s="36">
        <v>61</v>
      </c>
      <c r="C74" s="37" t="s">
        <v>370</v>
      </c>
      <c r="D74" s="38" t="str">
        <f>CONCATENATE(INT(SUM(D13:D73)*24),":",TEXT(MINUTE(MOD(SUM(D13:D73),24)),"00"),":",TEXT(SECOND(MOD(SUM(D13:D73),24)),"00"))</f>
        <v>34:17:49</v>
      </c>
      <c r="E74" s="36">
        <f>SUM(E13:E73)</f>
        <v>10203</v>
      </c>
      <c r="F74" s="36">
        <f>SUM(F13:F73)</f>
        <v>31394</v>
      </c>
      <c r="G74" s="39"/>
      <c r="H74" s="40"/>
      <c r="I74" s="40"/>
      <c r="J74" s="40"/>
      <c r="K74" s="36">
        <f>SUM(K13:K73)</f>
        <v>9157</v>
      </c>
      <c r="L74" s="36">
        <f>SUM(L13:L73)</f>
        <v>28150</v>
      </c>
      <c r="M74" s="39"/>
      <c r="N74" s="40"/>
      <c r="O74" s="40"/>
      <c r="P74" s="40"/>
      <c r="Q74" s="56">
        <f>SUM(Q13:Q73)</f>
        <v>976</v>
      </c>
      <c r="R74" s="56">
        <f>SUM(R13:R73)</f>
        <v>2348</v>
      </c>
      <c r="S74" s="36">
        <f>SUM(S13:S73)</f>
        <v>33718</v>
      </c>
      <c r="T74" s="36">
        <f>SUM(T13:T73)</f>
        <v>150880</v>
      </c>
    </row>
    <row r="75" spans="1:20">
      <c r="D75" s="41"/>
    </row>
    <row r="79" spans="1:20">
      <c r="A79" s="42"/>
      <c r="B79" s="43"/>
      <c r="C79" s="44"/>
      <c r="D79" s="45"/>
      <c r="E79" s="43"/>
      <c r="F79" s="43"/>
      <c r="G79" s="43"/>
      <c r="H79" s="43"/>
      <c r="I79" s="43"/>
      <c r="J79" s="43"/>
      <c r="K79" s="43"/>
      <c r="L79" s="43"/>
      <c r="M79" s="43"/>
      <c r="N79" s="43"/>
      <c r="O79" s="43"/>
      <c r="P79" s="43"/>
      <c r="Q79" s="43"/>
      <c r="R79" s="43"/>
      <c r="S79" s="43"/>
      <c r="T79" s="43"/>
    </row>
  </sheetData>
  <customSheetViews>
    <customSheetView guid="{ADF266BA-97C4-4C64-AB81-C6EF00FF59ED}" scale="70" topLeftCell="A38">
      <selection activeCell="C67" sqref="C67"/>
      <pageMargins left="0" right="0" top="0" bottom="0" header="0" footer="0"/>
      <pageSetup paperSize="9" orientation="portrait" horizontalDpi="4294967292" verticalDpi="4294967292" r:id="rId1"/>
    </customSheetView>
  </customSheetViews>
  <mergeCells count="21">
    <mergeCell ref="N11:N12"/>
    <mergeCell ref="E3:XFD3"/>
    <mergeCell ref="Q11:Q12"/>
    <mergeCell ref="B10:B12"/>
    <mergeCell ref="C10:C12"/>
    <mergeCell ref="D10:D12"/>
    <mergeCell ref="E11:E12"/>
    <mergeCell ref="F11:F12"/>
    <mergeCell ref="R11:R12"/>
    <mergeCell ref="S10:T10"/>
    <mergeCell ref="S11:S12"/>
    <mergeCell ref="T11:T12"/>
    <mergeCell ref="G11:G12"/>
    <mergeCell ref="O11:O12"/>
    <mergeCell ref="P11:P12"/>
    <mergeCell ref="H11:H12"/>
    <mergeCell ref="M11:M12"/>
    <mergeCell ref="I11:I12"/>
    <mergeCell ref="J11:J12"/>
    <mergeCell ref="K11:K12"/>
    <mergeCell ref="L11:L12"/>
  </mergeCells>
  <pageMargins left="0.7" right="0.7" top="0.75" bottom="0.75" header="0.3" footer="0.3"/>
  <pageSetup paperSize="9" orientation="portrait" horizontalDpi="4294967292" verticalDpi="4294967292" r:id="rId2"/>
  <ignoredErrors>
    <ignoredError sqref="I14:L14 J13 P13 J60 N14 N35:O35 J35:L35 I15:J15 I16:J16 I17:L17 N17 I19:J19 I20:L20 N20 I22:J22 I23:J23 I24:J24 I26:J26 I27:J27 I29:L29 N29 I31:J31 I33:J33 I34:J34 J39 J40 J41 J42 J43 J46 J49 J51 J52 J53 J55 J56 J57 J58 J59:K59 J61 J64 J71 N66 J73:L73 N73 P60 O14:P14 P36:P38 O15:P15 O16:P16 O18:P18 O19:P19 O20:P21 O22:P22 O23:P23 O24:P24 O25:P26 O27:P27 O28:P30 O31:P31 O32:P33 O34:P34 P39 P40 P41 P42 P43 P44:P46 P47:P49 P50:P51 P52 P53 P54:P55 P56 P57 P58 P59 P61 P62:P64 P65:P71 P72:P73 I18:J18 I21:J21 I25:J25 I28:J28 I30:J30 I32:J32 J38 J36:K36 J37 J44 J45 J47:K47 J48:K48 J50:K50 J54 J62 J63 J65 J66 J67 J68 J69:K69 J70:K70 J72:K72 P35 P17 I72 I70 I69 I68 I67 I66 I65 I63 I62 I54 I50 I48 I47 I45 I44 I37 I36 I38 I73 I71 I64 I61 I59 I58 I57 I56 I55 I53 I52 I51 I49 I46 I43 I42 I41 I39 I60 I35 I40 O72:O73 O65:O71 O62:O64 O61 O59 O58 O57 O56 O54:O55 O53 O52 O50:O51 O47:O49 O44:O46 O43 O42 O41 O40 O39 O36:O38 O60" formulaRange="1"/>
    <ignoredError sqref="M13 B13 G13:G14 G35:G37 G17 G20 G29 G47 G73 B72:B73 B65:B66 B54 B50 B47:B48 B44:B45 B28:B29 B25 B20 B17 B67:B70 B59 B62:B63 B32 B35:B37 B14:B16 B38:B43 B33:B34 B64 B60:B61 B71 B18:B19 B21:B24 B26:B27 B30:B31 B46 B49 B51:B53 B55:B58 B74" numberStoredAsText="1"/>
    <ignoredError sqref="M14 M35 M17 M20 M29 M73" numberStoredAsText="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2"/>
  <sheetViews>
    <sheetView topLeftCell="A14" zoomScale="70" zoomScaleNormal="70" workbookViewId="0" xr3:uid="{842E5F09-E766-5B8D-85AF-A39847EA96FD}">
      <selection activeCell="B15" sqref="B15"/>
    </sheetView>
  </sheetViews>
  <sheetFormatPr defaultColWidth="10.875" defaultRowHeight="15"/>
  <cols>
    <col min="1" max="1" width="10.875" style="1"/>
    <col min="2" max="2" width="14" style="1" customWidth="1"/>
    <col min="3" max="16384" width="10.875" style="1"/>
  </cols>
  <sheetData>
    <row r="1" spans="1:20">
      <c r="A1" s="11" t="s">
        <v>0</v>
      </c>
      <c r="E1" s="11" t="s">
        <v>1</v>
      </c>
    </row>
    <row r="2" spans="1:20">
      <c r="A2" s="11" t="s">
        <v>371</v>
      </c>
      <c r="E2" s="60" t="s">
        <v>372</v>
      </c>
    </row>
    <row r="3" spans="1:20">
      <c r="A3" s="11"/>
      <c r="E3" s="58" t="s">
        <v>373</v>
      </c>
    </row>
    <row r="4" spans="1:20" s="21" customFormat="1">
      <c r="B4" s="59"/>
      <c r="C4" s="59"/>
      <c r="D4" s="59"/>
      <c r="E4" s="60" t="s">
        <v>374</v>
      </c>
      <c r="F4" s="59"/>
      <c r="G4" s="59"/>
      <c r="H4" s="59"/>
      <c r="I4" s="59"/>
      <c r="J4" s="59"/>
      <c r="K4" s="59"/>
      <c r="L4" s="59"/>
      <c r="M4" s="59"/>
      <c r="N4" s="59"/>
      <c r="O4" s="59"/>
      <c r="P4" s="59"/>
      <c r="Q4" s="59"/>
      <c r="R4" s="59"/>
    </row>
    <row r="5" spans="1:20" s="70" customFormat="1" ht="15.75" customHeight="1">
      <c r="A5" s="99"/>
      <c r="B5" s="99"/>
      <c r="C5" s="99"/>
      <c r="D5" s="99"/>
      <c r="E5" s="99"/>
      <c r="F5" s="99"/>
      <c r="G5" s="99"/>
      <c r="H5" s="99"/>
      <c r="I5" s="99"/>
      <c r="J5" s="99"/>
      <c r="K5" s="99"/>
      <c r="L5" s="99"/>
      <c r="M5" s="99"/>
      <c r="N5" s="99"/>
      <c r="O5" s="99"/>
      <c r="P5" s="99"/>
      <c r="Q5" s="99"/>
      <c r="R5" s="99"/>
      <c r="S5" s="99"/>
      <c r="T5" s="99"/>
    </row>
    <row r="7" spans="1:20" ht="15.6" thickBot="1"/>
    <row r="8" spans="1:20" ht="30.6" thickBot="1">
      <c r="B8" s="107" t="s">
        <v>6</v>
      </c>
      <c r="C8" s="107" t="s">
        <v>7</v>
      </c>
      <c r="D8" s="121" t="s">
        <v>8</v>
      </c>
      <c r="E8" s="5" t="s">
        <v>9</v>
      </c>
      <c r="F8" s="6"/>
      <c r="G8" s="6"/>
      <c r="H8" s="6"/>
      <c r="I8" s="6"/>
      <c r="J8" s="7"/>
      <c r="K8" s="2" t="s">
        <v>10</v>
      </c>
      <c r="L8" s="3"/>
      <c r="M8" s="3"/>
      <c r="N8" s="3"/>
      <c r="O8" s="3"/>
      <c r="P8" s="4"/>
      <c r="Q8" s="122" t="s">
        <v>375</v>
      </c>
      <c r="R8" s="123"/>
    </row>
    <row r="9" spans="1:20" ht="15" customHeight="1">
      <c r="B9" s="108"/>
      <c r="C9" s="108"/>
      <c r="D9" s="108"/>
      <c r="E9" s="112" t="s">
        <v>13</v>
      </c>
      <c r="F9" s="112" t="s">
        <v>14</v>
      </c>
      <c r="G9" s="112" t="s">
        <v>15</v>
      </c>
      <c r="H9" s="112" t="s">
        <v>16</v>
      </c>
      <c r="I9" s="112" t="s">
        <v>17</v>
      </c>
      <c r="J9" s="112" t="s">
        <v>18</v>
      </c>
      <c r="K9" s="110" t="s">
        <v>13</v>
      </c>
      <c r="L9" s="110" t="s">
        <v>14</v>
      </c>
      <c r="M9" s="110" t="s">
        <v>15</v>
      </c>
      <c r="N9" s="110" t="s">
        <v>16</v>
      </c>
      <c r="O9" s="110" t="s">
        <v>17</v>
      </c>
      <c r="P9" s="110" t="s">
        <v>18</v>
      </c>
      <c r="Q9" s="114" t="s">
        <v>13</v>
      </c>
      <c r="R9" s="114" t="s">
        <v>14</v>
      </c>
    </row>
    <row r="10" spans="1:20" ht="15.6" thickBot="1">
      <c r="B10" s="109"/>
      <c r="C10" s="109"/>
      <c r="D10" s="109"/>
      <c r="E10" s="113"/>
      <c r="F10" s="113"/>
      <c r="G10" s="113"/>
      <c r="H10" s="113"/>
      <c r="I10" s="113"/>
      <c r="J10" s="113"/>
      <c r="K10" s="111"/>
      <c r="L10" s="111"/>
      <c r="M10" s="111"/>
      <c r="N10" s="111"/>
      <c r="O10" s="111"/>
      <c r="P10" s="111"/>
      <c r="Q10" s="115"/>
      <c r="R10" s="115"/>
    </row>
    <row r="11" spans="1:20">
      <c r="B11" s="12">
        <v>30610</v>
      </c>
      <c r="C11" s="12" t="s">
        <v>347</v>
      </c>
      <c r="D11" s="19">
        <v>9.0277777777777787E-3</v>
      </c>
      <c r="E11" s="12">
        <v>9</v>
      </c>
      <c r="F11" s="12">
        <v>42</v>
      </c>
      <c r="G11" s="25">
        <v>1764</v>
      </c>
      <c r="H11" s="18">
        <v>4667</v>
      </c>
      <c r="I11" s="12"/>
      <c r="J11" s="12"/>
      <c r="K11" s="12">
        <v>14</v>
      </c>
      <c r="L11" s="12">
        <v>47</v>
      </c>
      <c r="M11" s="18">
        <v>2287</v>
      </c>
      <c r="N11" s="18">
        <v>3357</v>
      </c>
      <c r="O11" s="12"/>
      <c r="P11" s="12"/>
      <c r="Q11" s="12">
        <v>267</v>
      </c>
      <c r="R11" s="12">
        <v>1330</v>
      </c>
      <c r="T11" s="46"/>
    </row>
    <row r="12" spans="1:20" s="12" customFormat="1">
      <c r="B12" s="69" t="s">
        <v>235</v>
      </c>
      <c r="C12" s="12" t="s">
        <v>236</v>
      </c>
      <c r="D12" s="29">
        <v>2.3541666666666666E-2</v>
      </c>
      <c r="E12" s="12">
        <v>54</v>
      </c>
      <c r="F12" s="12">
        <v>128</v>
      </c>
      <c r="G12" s="18">
        <v>2197</v>
      </c>
      <c r="H12" s="18">
        <v>2370</v>
      </c>
      <c r="K12" s="12">
        <v>185</v>
      </c>
      <c r="L12" s="12">
        <v>800</v>
      </c>
      <c r="M12" s="18">
        <v>5171</v>
      </c>
      <c r="N12" s="18">
        <v>4324</v>
      </c>
      <c r="Q12" s="22">
        <v>298</v>
      </c>
      <c r="R12" s="24">
        <v>1423</v>
      </c>
    </row>
    <row r="13" spans="1:20" s="12" customFormat="1">
      <c r="B13" s="69" t="s">
        <v>254</v>
      </c>
      <c r="C13" s="12" t="s">
        <v>255</v>
      </c>
      <c r="D13" s="29">
        <v>1.9074074074074073E-2</v>
      </c>
      <c r="E13" s="12">
        <v>116</v>
      </c>
      <c r="F13" s="12">
        <v>451</v>
      </c>
      <c r="G13" s="18">
        <v>4610</v>
      </c>
      <c r="H13" s="18">
        <v>3888</v>
      </c>
      <c r="K13" s="12">
        <v>155</v>
      </c>
      <c r="L13" s="12">
        <v>698</v>
      </c>
      <c r="M13" s="18">
        <v>8171</v>
      </c>
      <c r="N13" s="18">
        <v>4503</v>
      </c>
      <c r="Q13" s="12">
        <v>731</v>
      </c>
      <c r="R13" s="18">
        <v>3123</v>
      </c>
    </row>
    <row r="14" spans="1:20" s="12" customFormat="1" ht="15.6" thickBot="1">
      <c r="B14" s="12">
        <v>60320</v>
      </c>
      <c r="C14" s="12" t="s">
        <v>376</v>
      </c>
      <c r="D14" s="29">
        <v>2.8506944444444442E-2</v>
      </c>
      <c r="E14" s="12">
        <v>218</v>
      </c>
      <c r="F14" s="12">
        <v>1023</v>
      </c>
      <c r="G14" s="18">
        <v>3930</v>
      </c>
      <c r="H14" s="18">
        <v>4693</v>
      </c>
      <c r="I14" s="18"/>
      <c r="K14" s="12">
        <v>183</v>
      </c>
      <c r="L14" s="12">
        <v>707</v>
      </c>
      <c r="M14" s="18">
        <v>3196</v>
      </c>
      <c r="N14" s="18">
        <v>3863</v>
      </c>
      <c r="O14" s="48"/>
      <c r="Q14" s="12">
        <v>726</v>
      </c>
      <c r="R14" s="12">
        <v>3381</v>
      </c>
    </row>
    <row r="15" spans="1:20" s="12" customFormat="1" ht="30.6" thickBot="1">
      <c r="A15" s="13" t="s">
        <v>286</v>
      </c>
      <c r="B15" s="14">
        <v>4</v>
      </c>
      <c r="C15" s="15" t="s">
        <v>377</v>
      </c>
      <c r="D15" s="16" t="str">
        <f>CONCATENATE(INT(SUM(D11:D14)*24),":",TEXT(MINUTE(MOD(SUM(D11:D14),24)),"00"),":",TEXT(SECOND(MOD(SUM(D11:D14),24)),"00"))</f>
        <v>1:55:25</v>
      </c>
      <c r="E15" s="14">
        <f>SUM(E11:E14)</f>
        <v>397</v>
      </c>
      <c r="F15" s="14">
        <f>SUM(F11:F14)</f>
        <v>1644</v>
      </c>
      <c r="G15" s="20"/>
      <c r="H15" s="17"/>
      <c r="I15" s="17"/>
      <c r="J15" s="17"/>
      <c r="K15" s="14">
        <f>SUM(K11:K14)</f>
        <v>537</v>
      </c>
      <c r="L15" s="14">
        <f>SUM(L11:L14)</f>
        <v>2252</v>
      </c>
      <c r="M15" s="20"/>
      <c r="N15" s="17"/>
      <c r="O15" s="17"/>
      <c r="P15" s="17"/>
      <c r="Q15" s="30">
        <f>SUM(Q11:Q14)</f>
        <v>2022</v>
      </c>
      <c r="R15" s="57">
        <f>SUM(R11:R14)</f>
        <v>9257</v>
      </c>
    </row>
    <row r="16" spans="1:20" s="12" customFormat="1"/>
    <row r="17" s="12" customFormat="1"/>
    <row r="18" s="12" customFormat="1"/>
    <row r="19" s="12" customFormat="1"/>
    <row r="20" s="12" customFormat="1"/>
    <row r="21" s="12" customFormat="1"/>
    <row r="22" s="12" customFormat="1"/>
  </sheetData>
  <customSheetViews>
    <customSheetView guid="{ADF266BA-97C4-4C64-AB81-C6EF00FF59ED}" topLeftCell="G1">
      <selection activeCell="T13" sqref="T13"/>
      <pageMargins left="0" right="0" top="0" bottom="0" header="0" footer="0"/>
      <pageSetup paperSize="9" orientation="portrait" horizontalDpi="4294967292" verticalDpi="4294967292" r:id="rId1"/>
    </customSheetView>
  </customSheetViews>
  <mergeCells count="18">
    <mergeCell ref="Q8:R8"/>
    <mergeCell ref="Q9:Q10"/>
    <mergeCell ref="R9:R10"/>
    <mergeCell ref="G9:G10"/>
    <mergeCell ref="O9:O10"/>
    <mergeCell ref="P9:P10"/>
    <mergeCell ref="I9:I10"/>
    <mergeCell ref="J9:J10"/>
    <mergeCell ref="K9:K10"/>
    <mergeCell ref="L9:L10"/>
    <mergeCell ref="N9:N10"/>
    <mergeCell ref="H9:H10"/>
    <mergeCell ref="M9:M10"/>
    <mergeCell ref="B8:B10"/>
    <mergeCell ref="C8:C10"/>
    <mergeCell ref="D8:D10"/>
    <mergeCell ref="E9:E10"/>
    <mergeCell ref="F9:F10"/>
  </mergeCells>
  <pageMargins left="0.7" right="0.7" top="0.75" bottom="0.75" header="0.3" footer="0.3"/>
  <pageSetup paperSize="9" orientation="portrait" horizontalDpi="4294967292" verticalDpi="4294967292" r:id="rId2"/>
  <ignoredErrors>
    <ignoredError sqref="B12:B13" numberStoredAsText="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zoomScale="90" zoomScaleNormal="90" workbookViewId="0" xr3:uid="{51F8DEE0-4D01-5F28-A812-FC0BD7CAC4A5}">
      <selection activeCell="G20" sqref="G20"/>
    </sheetView>
  </sheetViews>
  <sheetFormatPr defaultColWidth="11" defaultRowHeight="15.6"/>
  <cols>
    <col min="2" max="2" width="14.625" bestFit="1" customWidth="1"/>
    <col min="8" max="8" width="9.875" customWidth="1"/>
    <col min="13" max="13" width="13.625" customWidth="1"/>
  </cols>
  <sheetData>
    <row r="1" spans="1:13">
      <c r="A1" s="94" t="s">
        <v>378</v>
      </c>
      <c r="B1" s="10"/>
      <c r="C1" s="10"/>
      <c r="D1" s="10"/>
      <c r="E1" s="10"/>
      <c r="F1" s="10"/>
      <c r="G1" s="1"/>
      <c r="H1" s="1"/>
      <c r="I1" s="1"/>
      <c r="J1" s="1"/>
      <c r="K1" s="10"/>
      <c r="L1" s="10"/>
      <c r="M1" s="10"/>
    </row>
    <row r="2" spans="1:13">
      <c r="A2" s="10"/>
      <c r="B2" s="10"/>
      <c r="C2" s="10"/>
      <c r="D2" s="10"/>
      <c r="E2" s="10"/>
      <c r="F2" s="10"/>
      <c r="G2" s="1"/>
      <c r="H2" s="1"/>
      <c r="I2" s="1"/>
      <c r="J2" s="1"/>
      <c r="K2" s="10"/>
      <c r="L2" s="10"/>
      <c r="M2" s="10"/>
    </row>
    <row r="3" spans="1:13" ht="15.95" thickBot="1">
      <c r="A3" s="10"/>
      <c r="B3" s="10"/>
      <c r="C3" s="10"/>
      <c r="D3" s="10"/>
      <c r="E3" s="10"/>
      <c r="F3" s="10"/>
      <c r="G3" s="1"/>
      <c r="H3" s="1"/>
      <c r="I3" s="1"/>
      <c r="J3" s="1"/>
      <c r="K3" s="10"/>
      <c r="L3" s="10"/>
      <c r="M3" s="10"/>
    </row>
    <row r="4" spans="1:13" s="64" customFormat="1" ht="15.95" thickBot="1">
      <c r="A4" s="71"/>
      <c r="B4" s="71"/>
      <c r="C4" s="124" t="s">
        <v>379</v>
      </c>
      <c r="D4" s="124"/>
      <c r="E4" s="125" t="s">
        <v>380</v>
      </c>
      <c r="F4" s="125"/>
      <c r="G4" s="128" t="s">
        <v>11</v>
      </c>
      <c r="H4" s="128"/>
      <c r="I4" s="127" t="s">
        <v>381</v>
      </c>
      <c r="J4" s="127"/>
      <c r="K4" s="126" t="s">
        <v>382</v>
      </c>
      <c r="L4" s="126"/>
      <c r="M4" s="126"/>
    </row>
    <row r="5" spans="1:13" ht="15.95" thickBot="1">
      <c r="A5" s="72"/>
      <c r="B5" s="61" t="s">
        <v>383</v>
      </c>
      <c r="C5" s="76" t="s">
        <v>384</v>
      </c>
      <c r="D5" s="76" t="s">
        <v>385</v>
      </c>
      <c r="E5" s="77" t="s">
        <v>386</v>
      </c>
      <c r="F5" s="77" t="s">
        <v>385</v>
      </c>
      <c r="G5" s="62" t="s">
        <v>386</v>
      </c>
      <c r="H5" s="62" t="s">
        <v>385</v>
      </c>
      <c r="I5" s="78" t="s">
        <v>386</v>
      </c>
      <c r="J5" s="78" t="s">
        <v>385</v>
      </c>
      <c r="K5" s="63" t="s">
        <v>386</v>
      </c>
      <c r="L5" s="63" t="s">
        <v>385</v>
      </c>
      <c r="M5" s="63" t="s">
        <v>387</v>
      </c>
    </row>
    <row r="6" spans="1:13" ht="15.95" thickBot="1">
      <c r="A6" s="61" t="s">
        <v>388</v>
      </c>
      <c r="B6" s="72" t="s">
        <v>389</v>
      </c>
      <c r="C6" s="85">
        <v>12748</v>
      </c>
      <c r="D6" s="82">
        <v>48517</v>
      </c>
      <c r="E6" s="73">
        <v>12031</v>
      </c>
      <c r="F6" s="73">
        <v>46541</v>
      </c>
      <c r="G6" s="88">
        <v>298</v>
      </c>
      <c r="H6" s="91">
        <v>979</v>
      </c>
      <c r="I6" s="74">
        <v>40987</v>
      </c>
      <c r="J6" s="74">
        <v>215196</v>
      </c>
      <c r="K6" s="85">
        <f t="shared" ref="K6:L8" si="0">SUM(C6,E6,G6,I6)</f>
        <v>66064</v>
      </c>
      <c r="L6" s="73">
        <f t="shared" si="0"/>
        <v>311233</v>
      </c>
      <c r="M6" s="79">
        <v>1.8271180555555555</v>
      </c>
    </row>
    <row r="7" spans="1:13" ht="15.95" thickBot="1">
      <c r="A7" s="61" t="s">
        <v>390</v>
      </c>
      <c r="B7" s="72" t="s">
        <v>391</v>
      </c>
      <c r="C7" s="86">
        <v>10203</v>
      </c>
      <c r="D7" s="83">
        <v>31394</v>
      </c>
      <c r="E7" s="73">
        <v>9157</v>
      </c>
      <c r="F7" s="73">
        <v>28150</v>
      </c>
      <c r="G7" s="89">
        <v>537</v>
      </c>
      <c r="H7" s="92">
        <v>2252</v>
      </c>
      <c r="I7" s="75">
        <v>33718</v>
      </c>
      <c r="J7" s="75">
        <v>150880</v>
      </c>
      <c r="K7" s="86">
        <f t="shared" si="0"/>
        <v>53615</v>
      </c>
      <c r="L7" s="73">
        <f t="shared" si="0"/>
        <v>212676</v>
      </c>
      <c r="M7" s="80">
        <v>1.4290393518518518</v>
      </c>
    </row>
    <row r="8" spans="1:13" ht="15.95" thickBot="1">
      <c r="A8" s="61" t="s">
        <v>392</v>
      </c>
      <c r="B8" s="72" t="s">
        <v>393</v>
      </c>
      <c r="C8" s="87">
        <v>398</v>
      </c>
      <c r="D8" s="84">
        <v>1657</v>
      </c>
      <c r="E8" s="73">
        <v>976</v>
      </c>
      <c r="F8" s="73">
        <v>2348</v>
      </c>
      <c r="G8" s="90">
        <v>0</v>
      </c>
      <c r="H8" s="93">
        <v>0</v>
      </c>
      <c r="I8" s="74">
        <v>2022</v>
      </c>
      <c r="J8" s="74">
        <v>9257</v>
      </c>
      <c r="K8" s="87">
        <f t="shared" si="0"/>
        <v>3396</v>
      </c>
      <c r="L8" s="73">
        <f t="shared" si="0"/>
        <v>13262</v>
      </c>
      <c r="M8" s="81">
        <v>8.0150462962962965E-2</v>
      </c>
    </row>
    <row r="9" spans="1:13" ht="15.95" thickBot="1">
      <c r="A9" s="14" t="s">
        <v>394</v>
      </c>
      <c r="B9" s="14" t="s">
        <v>395</v>
      </c>
      <c r="C9" s="66">
        <f t="shared" ref="C9:L9" si="1">SUM(C6:C8)</f>
        <v>23349</v>
      </c>
      <c r="D9" s="66">
        <f t="shared" si="1"/>
        <v>81568</v>
      </c>
      <c r="E9" s="66">
        <f t="shared" si="1"/>
        <v>22164</v>
      </c>
      <c r="F9" s="66">
        <f t="shared" si="1"/>
        <v>77039</v>
      </c>
      <c r="G9" s="67">
        <f t="shared" si="1"/>
        <v>835</v>
      </c>
      <c r="H9" s="67">
        <f t="shared" si="1"/>
        <v>3231</v>
      </c>
      <c r="I9" s="67">
        <f t="shared" si="1"/>
        <v>76727</v>
      </c>
      <c r="J9" s="67">
        <f t="shared" si="1"/>
        <v>375333</v>
      </c>
      <c r="K9" s="67">
        <f t="shared" si="1"/>
        <v>123075</v>
      </c>
      <c r="L9" s="67">
        <f t="shared" si="1"/>
        <v>537171</v>
      </c>
      <c r="M9" s="65" t="str">
        <f>CONCATENATE(INT(SUM(M6:M8)*24),":",TEXT(MINUTE(MOD(SUM(M6:M8),24)),"00"),":",TEXT(SECOND(MOD(SUM(M6:M8),24)),"00"))</f>
        <v>80:04:17</v>
      </c>
    </row>
  </sheetData>
  <customSheetViews>
    <customSheetView guid="{ADF266BA-97C4-4C64-AB81-C6EF00FF59ED}">
      <selection activeCell="K34" sqref="K34"/>
      <pageMargins left="0" right="0" top="0" bottom="0" header="0" footer="0"/>
    </customSheetView>
  </customSheetViews>
  <mergeCells count="5">
    <mergeCell ref="C4:D4"/>
    <mergeCell ref="E4:F4"/>
    <mergeCell ref="K4:M4"/>
    <mergeCell ref="I4:J4"/>
    <mergeCell ref="G4:H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filosofía y letras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 fernández fuertes</dc:creator>
  <cp:keywords/>
  <dc:description/>
  <cp:lastModifiedBy>Radoslava Stankova Laykova</cp:lastModifiedBy>
  <cp:revision/>
  <dcterms:created xsi:type="dcterms:W3CDTF">2015-09-28T09:44:30Z</dcterms:created>
  <dcterms:modified xsi:type="dcterms:W3CDTF">2018-12-18T21:50:29Z</dcterms:modified>
  <cp:category/>
  <cp:contentStatus/>
</cp:coreProperties>
</file>